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ЭтаКнига" defaultThemeVersion="124226"/>
  <bookViews>
    <workbookView xWindow="120" yWindow="165" windowWidth="15120" windowHeight="7950"/>
  </bookViews>
  <sheets>
    <sheet name="Прайс" sheetId="4" r:id="rId1"/>
    <sheet name="Бланк" sheetId="3" r:id="rId2"/>
  </sheets>
  <definedNames>
    <definedName name="_xlnm.Print_Titles" localSheetId="0">Прайс!$5:$5</definedName>
    <definedName name="_xlnm.Print_Area" localSheetId="1">Бланк!$B$2:$AB$63</definedName>
    <definedName name="_xlnm.Print_Area" localSheetId="0">Прайс!$A$1:$I$136</definedName>
  </definedNames>
  <calcPr calcId="152511" refMode="R1C1"/>
</workbook>
</file>

<file path=xl/calcChain.xml><?xml version="1.0" encoding="utf-8"?>
<calcChain xmlns="http://schemas.openxmlformats.org/spreadsheetml/2006/main">
  <c r="H34" i="3" l="1"/>
  <c r="H35" i="3"/>
  <c r="H33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J73" i="4"/>
  <c r="J30" i="4"/>
  <c r="J31" i="4"/>
  <c r="J29" i="4"/>
  <c r="G34" i="3"/>
  <c r="G35" i="3"/>
  <c r="G38" i="3"/>
  <c r="G39" i="3"/>
  <c r="G40" i="3"/>
  <c r="J83" i="4"/>
  <c r="I83" i="4" s="1"/>
  <c r="J80" i="4"/>
  <c r="I80" i="4" s="1"/>
  <c r="I73" i="4" l="1"/>
  <c r="J77" i="4"/>
  <c r="I77" i="4" l="1"/>
  <c r="G56" i="3"/>
  <c r="F56" i="3"/>
  <c r="E56" i="3"/>
  <c r="G55" i="3"/>
  <c r="F55" i="3"/>
  <c r="E55" i="3"/>
  <c r="G54" i="3"/>
  <c r="F54" i="3"/>
  <c r="E54" i="3"/>
  <c r="G53" i="3"/>
  <c r="F53" i="3"/>
  <c r="E53" i="3"/>
  <c r="G52" i="3"/>
  <c r="F52" i="3"/>
  <c r="E52" i="3"/>
  <c r="G49" i="3"/>
  <c r="F49" i="3"/>
  <c r="E49" i="3"/>
  <c r="G48" i="3"/>
  <c r="F48" i="3"/>
  <c r="E48" i="3"/>
  <c r="G47" i="3"/>
  <c r="F47" i="3"/>
  <c r="E47" i="3"/>
  <c r="G46" i="3"/>
  <c r="F46" i="3"/>
  <c r="E46" i="3"/>
  <c r="H39" i="3"/>
  <c r="H40" i="3"/>
  <c r="H38" i="3"/>
  <c r="F40" i="3"/>
  <c r="F39" i="3"/>
  <c r="F38" i="3"/>
  <c r="G43" i="3"/>
  <c r="F43" i="3"/>
  <c r="E43" i="3"/>
  <c r="G42" i="3"/>
  <c r="F42" i="3"/>
  <c r="E42" i="3"/>
  <c r="G41" i="3"/>
  <c r="F41" i="3"/>
  <c r="E41" i="3"/>
  <c r="F35" i="3"/>
  <c r="E35" i="3"/>
  <c r="F34" i="3"/>
  <c r="E34" i="3"/>
  <c r="G33" i="3"/>
  <c r="F33" i="3"/>
  <c r="E33" i="3"/>
  <c r="G29" i="3"/>
  <c r="F29" i="3"/>
  <c r="E29" i="3"/>
  <c r="G28" i="3"/>
  <c r="F28" i="3"/>
  <c r="E28" i="3"/>
  <c r="G27" i="3"/>
  <c r="F27" i="3"/>
  <c r="E27" i="3"/>
  <c r="G26" i="3"/>
  <c r="F26" i="3"/>
  <c r="E26" i="3"/>
  <c r="G25" i="3"/>
  <c r="F25" i="3"/>
  <c r="E25" i="3"/>
  <c r="G24" i="3"/>
  <c r="F24" i="3"/>
  <c r="E24" i="3"/>
  <c r="G23" i="3"/>
  <c r="F23" i="3"/>
  <c r="E23" i="3"/>
  <c r="G22" i="3"/>
  <c r="F22" i="3"/>
  <c r="E22" i="3"/>
  <c r="G21" i="3"/>
  <c r="F21" i="3"/>
  <c r="E21" i="3"/>
  <c r="G18" i="3"/>
  <c r="F18" i="3"/>
  <c r="E18" i="3"/>
  <c r="G17" i="3"/>
  <c r="F17" i="3"/>
  <c r="E17" i="3"/>
  <c r="G16" i="3"/>
  <c r="F16" i="3"/>
  <c r="E16" i="3"/>
  <c r="G15" i="3"/>
  <c r="F15" i="3"/>
  <c r="E15" i="3"/>
  <c r="G14" i="3"/>
  <c r="F14" i="3"/>
  <c r="E14" i="3"/>
  <c r="G13" i="3"/>
  <c r="F13" i="3"/>
  <c r="E13" i="3"/>
  <c r="G12" i="3"/>
  <c r="F12" i="3"/>
  <c r="E12" i="3"/>
  <c r="G11" i="3"/>
  <c r="F11" i="3"/>
  <c r="E11" i="3"/>
  <c r="G10" i="3"/>
  <c r="F10" i="3"/>
  <c r="E10" i="3"/>
  <c r="G9" i="3"/>
  <c r="F9" i="3"/>
  <c r="E9" i="3"/>
  <c r="W10" i="3"/>
  <c r="X10" i="3"/>
  <c r="Y10" i="3"/>
  <c r="Z10" i="3"/>
  <c r="AA10" i="3"/>
  <c r="AB10" i="3"/>
  <c r="W11" i="3"/>
  <c r="X11" i="3"/>
  <c r="Y11" i="3"/>
  <c r="Z11" i="3"/>
  <c r="AA11" i="3"/>
  <c r="AB11" i="3"/>
  <c r="W12" i="3"/>
  <c r="X12" i="3"/>
  <c r="Y12" i="3"/>
  <c r="Z12" i="3"/>
  <c r="AA12" i="3"/>
  <c r="AB12" i="3"/>
  <c r="AB9" i="3"/>
  <c r="AA9" i="3"/>
  <c r="Z9" i="3"/>
  <c r="Y9" i="3"/>
  <c r="X9" i="3"/>
  <c r="W9" i="3"/>
  <c r="R47" i="3"/>
  <c r="Q47" i="3"/>
  <c r="R46" i="3"/>
  <c r="Q46" i="3"/>
  <c r="R45" i="3"/>
  <c r="Q45" i="3"/>
  <c r="O41" i="3"/>
  <c r="P47" i="3"/>
  <c r="P46" i="3"/>
  <c r="P45" i="3"/>
  <c r="N44" i="3"/>
  <c r="N43" i="3"/>
  <c r="P44" i="3"/>
  <c r="O44" i="3"/>
  <c r="P43" i="3"/>
  <c r="O43" i="3"/>
  <c r="P42" i="3"/>
  <c r="O42" i="3"/>
  <c r="R37" i="3"/>
  <c r="Q37" i="3"/>
  <c r="R36" i="3"/>
  <c r="Q36" i="3"/>
  <c r="R35" i="3"/>
  <c r="Q35" i="3"/>
  <c r="R34" i="3"/>
  <c r="Q34" i="3"/>
  <c r="R33" i="3"/>
  <c r="Q33" i="3"/>
  <c r="R32" i="3"/>
  <c r="Q32" i="3"/>
  <c r="R31" i="3"/>
  <c r="Q31" i="3"/>
  <c r="R30" i="3"/>
  <c r="Q30" i="3"/>
  <c r="R29" i="3"/>
  <c r="Q29" i="3"/>
  <c r="P10" i="3"/>
  <c r="Q10" i="3"/>
  <c r="R10" i="3"/>
  <c r="P11" i="3"/>
  <c r="Q11" i="3"/>
  <c r="R11" i="3"/>
  <c r="P12" i="3"/>
  <c r="Q12" i="3"/>
  <c r="R12" i="3"/>
  <c r="P13" i="3"/>
  <c r="Q13" i="3"/>
  <c r="R13" i="3"/>
  <c r="P14" i="3"/>
  <c r="Q14" i="3"/>
  <c r="R14" i="3"/>
  <c r="P15" i="3"/>
  <c r="Q15" i="3"/>
  <c r="R15" i="3"/>
  <c r="P16" i="3"/>
  <c r="Q16" i="3"/>
  <c r="R16" i="3"/>
  <c r="P17" i="3"/>
  <c r="Q17" i="3"/>
  <c r="R17" i="3"/>
  <c r="P18" i="3"/>
  <c r="Q18" i="3"/>
  <c r="R18" i="3"/>
  <c r="P19" i="3"/>
  <c r="Q19" i="3"/>
  <c r="R19" i="3"/>
  <c r="P20" i="3"/>
  <c r="Q20" i="3"/>
  <c r="R20" i="3"/>
  <c r="P21" i="3"/>
  <c r="Q21" i="3"/>
  <c r="R21" i="3"/>
  <c r="P22" i="3"/>
  <c r="Q22" i="3"/>
  <c r="R22" i="3"/>
  <c r="P23" i="3"/>
  <c r="Q23" i="3"/>
  <c r="R23" i="3"/>
  <c r="P24" i="3"/>
  <c r="Q24" i="3"/>
  <c r="R24" i="3"/>
  <c r="P25" i="3"/>
  <c r="Q25" i="3"/>
  <c r="R25" i="3"/>
  <c r="R9" i="3"/>
  <c r="Q9" i="3"/>
  <c r="P9" i="3"/>
  <c r="AB15" i="3"/>
  <c r="R53" i="3"/>
  <c r="R54" i="3"/>
  <c r="R55" i="3"/>
  <c r="R56" i="3"/>
  <c r="R52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31" i="3"/>
  <c r="I31" i="4" l="1"/>
  <c r="I30" i="4"/>
  <c r="I29" i="4"/>
  <c r="Q5" i="3"/>
  <c r="Q4" i="3"/>
  <c r="Q3" i="3"/>
  <c r="Q2" i="3"/>
  <c r="J69" i="4"/>
  <c r="J92" i="4"/>
  <c r="J35" i="4"/>
  <c r="J36" i="4"/>
  <c r="J37" i="4"/>
  <c r="I37" i="4" l="1"/>
  <c r="I69" i="4"/>
  <c r="I36" i="4"/>
  <c r="I35" i="4"/>
  <c r="I92" i="4"/>
  <c r="J132" i="4" l="1"/>
  <c r="I132" i="4" s="1"/>
  <c r="J131" i="4"/>
  <c r="I131" i="4" s="1"/>
  <c r="J130" i="4"/>
  <c r="I130" i="4" s="1"/>
  <c r="J129" i="4"/>
  <c r="I129" i="4" s="1"/>
  <c r="J128" i="4"/>
  <c r="I128" i="4" s="1"/>
  <c r="J127" i="4"/>
  <c r="I127" i="4" s="1"/>
  <c r="J126" i="4"/>
  <c r="I126" i="4" s="1"/>
  <c r="J125" i="4"/>
  <c r="I125" i="4" s="1"/>
  <c r="J124" i="4"/>
  <c r="I124" i="4" s="1"/>
  <c r="J123" i="4"/>
  <c r="I123" i="4" s="1"/>
  <c r="J122" i="4"/>
  <c r="I122" i="4" s="1"/>
  <c r="J121" i="4"/>
  <c r="I121" i="4" s="1"/>
  <c r="J120" i="4"/>
  <c r="I120" i="4" s="1"/>
  <c r="J119" i="4"/>
  <c r="I119" i="4" s="1"/>
  <c r="J118" i="4"/>
  <c r="I118" i="4" s="1"/>
  <c r="J117" i="4"/>
  <c r="I117" i="4" s="1"/>
  <c r="J116" i="4"/>
  <c r="I116" i="4" s="1"/>
  <c r="J115" i="4"/>
  <c r="I115" i="4" s="1"/>
  <c r="J114" i="4"/>
  <c r="I114" i="4" s="1"/>
  <c r="J113" i="4"/>
  <c r="I113" i="4" s="1"/>
  <c r="J112" i="4"/>
  <c r="I112" i="4" s="1"/>
  <c r="J111" i="4"/>
  <c r="I111" i="4" s="1"/>
  <c r="J110" i="4"/>
  <c r="I110" i="4" s="1"/>
  <c r="J109" i="4"/>
  <c r="I109" i="4" s="1"/>
  <c r="J108" i="4"/>
  <c r="I108" i="4" s="1"/>
  <c r="J107" i="4"/>
  <c r="I107" i="4" s="1"/>
  <c r="J105" i="4"/>
  <c r="I105" i="4" s="1"/>
  <c r="J104" i="4"/>
  <c r="I104" i="4" s="1"/>
  <c r="J103" i="4"/>
  <c r="I103" i="4" s="1"/>
  <c r="J102" i="4"/>
  <c r="I102" i="4" s="1"/>
  <c r="J101" i="4"/>
  <c r="I101" i="4" s="1"/>
  <c r="J99" i="4"/>
  <c r="I99" i="4" s="1"/>
  <c r="J98" i="4"/>
  <c r="I98" i="4" s="1"/>
  <c r="J97" i="4"/>
  <c r="I97" i="4" s="1"/>
  <c r="J96" i="4"/>
  <c r="I96" i="4" s="1"/>
  <c r="J95" i="4"/>
  <c r="I95" i="4" s="1"/>
  <c r="J93" i="4"/>
  <c r="I93" i="4" s="1"/>
  <c r="J91" i="4"/>
  <c r="I91" i="4" s="1"/>
  <c r="J89" i="4"/>
  <c r="I89" i="4" s="1"/>
  <c r="J88" i="4"/>
  <c r="I88" i="4" s="1"/>
  <c r="J87" i="4"/>
  <c r="I87" i="4" s="1"/>
  <c r="J86" i="4"/>
  <c r="I86" i="4" s="1"/>
  <c r="J85" i="4"/>
  <c r="I85" i="4" s="1"/>
  <c r="J84" i="4"/>
  <c r="I84" i="4" s="1"/>
  <c r="J82" i="4"/>
  <c r="I82" i="4" s="1"/>
  <c r="J81" i="4"/>
  <c r="I81" i="4" s="1"/>
  <c r="J79" i="4"/>
  <c r="I79" i="4" s="1"/>
  <c r="J78" i="4"/>
  <c r="I78" i="4" s="1"/>
  <c r="J76" i="4"/>
  <c r="I76" i="4" s="1"/>
  <c r="J72" i="4"/>
  <c r="I72" i="4" s="1"/>
  <c r="J71" i="4"/>
  <c r="I71" i="4" s="1"/>
  <c r="J70" i="4"/>
  <c r="I70" i="4" s="1"/>
  <c r="J68" i="4"/>
  <c r="I68" i="4" s="1"/>
  <c r="J67" i="4"/>
  <c r="I67" i="4" s="1"/>
  <c r="J65" i="4"/>
  <c r="I65" i="4" s="1"/>
  <c r="J64" i="4"/>
  <c r="I64" i="4" s="1"/>
  <c r="J63" i="4"/>
  <c r="I63" i="4" s="1"/>
  <c r="J62" i="4"/>
  <c r="I62" i="4" s="1"/>
  <c r="J61" i="4"/>
  <c r="I61" i="4" s="1"/>
  <c r="J60" i="4"/>
  <c r="I60" i="4" s="1"/>
  <c r="J59" i="4"/>
  <c r="I59" i="4" s="1"/>
  <c r="J58" i="4"/>
  <c r="I58" i="4" s="1"/>
  <c r="J57" i="4"/>
  <c r="I57" i="4" s="1"/>
  <c r="J56" i="4"/>
  <c r="I56" i="4" s="1"/>
  <c r="J55" i="4"/>
  <c r="I55" i="4" s="1"/>
  <c r="J54" i="4"/>
  <c r="I54" i="4" s="1"/>
  <c r="J53" i="4"/>
  <c r="I53" i="4" s="1"/>
  <c r="J52" i="4"/>
  <c r="I52" i="4" s="1"/>
  <c r="J51" i="4"/>
  <c r="I51" i="4" s="1"/>
  <c r="J50" i="4"/>
  <c r="I50" i="4" s="1"/>
  <c r="J49" i="4"/>
  <c r="J47" i="4"/>
  <c r="I47" i="4" s="1"/>
  <c r="J46" i="4"/>
  <c r="I46" i="4" s="1"/>
  <c r="J45" i="4"/>
  <c r="I45" i="4" s="1"/>
  <c r="J44" i="4"/>
  <c r="I44" i="4" s="1"/>
  <c r="J43" i="4"/>
  <c r="I43" i="4" s="1"/>
  <c r="J42" i="4"/>
  <c r="I42" i="4" s="1"/>
  <c r="J41" i="4"/>
  <c r="I41" i="4" s="1"/>
  <c r="J40" i="4"/>
  <c r="I40" i="4" s="1"/>
  <c r="J39" i="4"/>
  <c r="I39" i="4" s="1"/>
  <c r="J34" i="4"/>
  <c r="I34" i="4" s="1"/>
  <c r="J33" i="4"/>
  <c r="I33" i="4" s="1"/>
  <c r="J27" i="4"/>
  <c r="I27" i="4" s="1"/>
  <c r="J26" i="4"/>
  <c r="I26" i="4" s="1"/>
  <c r="J25" i="4"/>
  <c r="I25" i="4" s="1"/>
  <c r="J24" i="4"/>
  <c r="I24" i="4" s="1"/>
  <c r="J23" i="4"/>
  <c r="I23" i="4" s="1"/>
  <c r="J22" i="4"/>
  <c r="I22" i="4" s="1"/>
  <c r="J21" i="4"/>
  <c r="I21" i="4" s="1"/>
  <c r="J20" i="4"/>
  <c r="I20" i="4" s="1"/>
  <c r="J19" i="4"/>
  <c r="I19" i="4" s="1"/>
  <c r="J17" i="4"/>
  <c r="I17" i="4" s="1"/>
  <c r="J16" i="4"/>
  <c r="I16" i="4" s="1"/>
  <c r="J15" i="4"/>
  <c r="I15" i="4" s="1"/>
  <c r="J14" i="4"/>
  <c r="I14" i="4" s="1"/>
  <c r="J13" i="4"/>
  <c r="I13" i="4" s="1"/>
  <c r="J12" i="4"/>
  <c r="I12" i="4" s="1"/>
  <c r="J11" i="4"/>
  <c r="I11" i="4" s="1"/>
  <c r="J10" i="4"/>
  <c r="I10" i="4" s="1"/>
  <c r="J9" i="4"/>
  <c r="I9" i="4" s="1"/>
  <c r="J8" i="4"/>
  <c r="I8" i="4" s="1"/>
  <c r="I49" i="4" l="1"/>
  <c r="J6" i="4"/>
  <c r="B59" i="3" s="1"/>
</calcChain>
</file>

<file path=xl/sharedStrings.xml><?xml version="1.0" encoding="utf-8"?>
<sst xmlns="http://schemas.openxmlformats.org/spreadsheetml/2006/main" count="858" uniqueCount="540">
  <si>
    <t>ВНЕШНИЙ ВИД</t>
  </si>
  <si>
    <t>ЦВЕТОВАЯ ГАММА</t>
  </si>
  <si>
    <t>НАИМЕНОВАНИЕ</t>
  </si>
  <si>
    <t>АРТ</t>
  </si>
  <si>
    <t xml:space="preserve">    ВЕШАЛКИ НАСТЕННЫЕ</t>
  </si>
  <si>
    <t>ВН 1</t>
  </si>
  <si>
    <t>Вешалка "Малая"</t>
  </si>
  <si>
    <t>ВН 64</t>
  </si>
  <si>
    <t>Вешалка "Норма 3"</t>
  </si>
  <si>
    <t>ВН 24</t>
  </si>
  <si>
    <t>Вешалка "Норма 5"</t>
  </si>
  <si>
    <t>ВН 66</t>
  </si>
  <si>
    <t>Вешалка "Норма 7"</t>
  </si>
  <si>
    <t>ВСП 166</t>
  </si>
  <si>
    <t>ВСП 8</t>
  </si>
  <si>
    <t>ВСП 9</t>
  </si>
  <si>
    <t>ВСП 5</t>
  </si>
  <si>
    <t>ВСП 6</t>
  </si>
  <si>
    <t>ВСП 7</t>
  </si>
  <si>
    <t>ВСП 169</t>
  </si>
  <si>
    <t>ВНА 200</t>
  </si>
  <si>
    <t>Вешалка "Ажур 4"</t>
  </si>
  <si>
    <t>ВНА 201</t>
  </si>
  <si>
    <t>ВСПА 202</t>
  </si>
  <si>
    <t>ВСПА 203</t>
  </si>
  <si>
    <t>ДОПОЛНИТЕЛЬНАЯ ИНФОРМАЦИЯ</t>
  </si>
  <si>
    <t xml:space="preserve">    ВЕШАЛКИ C ПОЛКОЙ</t>
  </si>
  <si>
    <t>Вешалка "Ажур 6"</t>
  </si>
  <si>
    <t>Вешалка с полкой 100 см</t>
  </si>
  <si>
    <t>Вешалка с полкой 40 см</t>
  </si>
  <si>
    <t>Вешалка с полкой 60 см</t>
  </si>
  <si>
    <t>Вешалка с полкой 80 см</t>
  </si>
  <si>
    <t>Вешалка "Практика 7"</t>
  </si>
  <si>
    <t>ВН 68</t>
  </si>
  <si>
    <t>ПДО 12</t>
  </si>
  <si>
    <t>ПДО 22</t>
  </si>
  <si>
    <t>ПДО СС 81</t>
  </si>
  <si>
    <t>ПДО 35</t>
  </si>
  <si>
    <t>ПДО 36</t>
  </si>
  <si>
    <t>ПДО СС 89</t>
  </si>
  <si>
    <t>ПДО СС 83</t>
  </si>
  <si>
    <t>ПДО 240</t>
  </si>
  <si>
    <t>ПДО СС 214</t>
  </si>
  <si>
    <t>Подставка для цветов "Велосипед"</t>
  </si>
  <si>
    <t>Подставка для цветов "Крокус 3"</t>
  </si>
  <si>
    <t>Подставка для цветов "Крокус 4"</t>
  </si>
  <si>
    <t>Подставка для цветов "Лотос 2"</t>
  </si>
  <si>
    <t>ПДЦ 232</t>
  </si>
  <si>
    <t>ПДЦ 212</t>
  </si>
  <si>
    <t>ПДЦ 213</t>
  </si>
  <si>
    <t>ПДЦ 143</t>
  </si>
  <si>
    <t>Подставка для цветов "Лотос 3"</t>
  </si>
  <si>
    <t>Подставка для цветов "Лотос 4"</t>
  </si>
  <si>
    <t>Подставка для цветов "Лотос Малый"</t>
  </si>
  <si>
    <t>ПДЦ 144</t>
  </si>
  <si>
    <t>ПДЦ 145</t>
  </si>
  <si>
    <t>ПДЦ 147</t>
  </si>
  <si>
    <t>Подставка для цветов "Мотылек"</t>
  </si>
  <si>
    <t>Подставка для цветов "Стелла 4"</t>
  </si>
  <si>
    <t>Подставка для цветов "Стелла 5"</t>
  </si>
  <si>
    <t>Подставка для цветов "Стелла 7"</t>
  </si>
  <si>
    <t>Подставка для цветов "Стелла 9"</t>
  </si>
  <si>
    <t>ПДЦ 170</t>
  </si>
  <si>
    <t>ПДЦ 177</t>
  </si>
  <si>
    <t>ПДЦ 85</t>
  </si>
  <si>
    <t>ПДЦ 87</t>
  </si>
  <si>
    <t>ПДЦ 91</t>
  </si>
  <si>
    <t>Подставка для цветов "Фиалка 2"</t>
  </si>
  <si>
    <t>Подставка для цветов "Фиалка 3"</t>
  </si>
  <si>
    <t>Подставка для цветов "Фиалка 4"</t>
  </si>
  <si>
    <t>ПДЦ 148</t>
  </si>
  <si>
    <t>ПДЦ 149</t>
  </si>
  <si>
    <t>ПДЦ 150</t>
  </si>
  <si>
    <t>Банкетка круглая</t>
  </si>
  <si>
    <t>300х300х300</t>
  </si>
  <si>
    <t>БН 140</t>
  </si>
  <si>
    <t>СЦМ 175</t>
  </si>
  <si>
    <t>КРБ 193</t>
  </si>
  <si>
    <t>КРБ 222</t>
  </si>
  <si>
    <t>КРУ 205</t>
  </si>
  <si>
    <t>КРБ 194</t>
  </si>
  <si>
    <t>КРБ 241</t>
  </si>
  <si>
    <t>КРЛ 210</t>
  </si>
  <si>
    <t>КРЗ 208</t>
  </si>
  <si>
    <t>КРЛ 235</t>
  </si>
  <si>
    <t>2000х800х390</t>
  </si>
  <si>
    <t>КРМ 196</t>
  </si>
  <si>
    <t>КРМ 197</t>
  </si>
  <si>
    <t>КРЛ 215</t>
  </si>
  <si>
    <t>ВНП 34</t>
  </si>
  <si>
    <t>ВНП 141</t>
  </si>
  <si>
    <t>ВНП 13</t>
  </si>
  <si>
    <t>ВНП 17</t>
  </si>
  <si>
    <t>ВНП 102</t>
  </si>
  <si>
    <t>ВНП 199</t>
  </si>
  <si>
    <t>ВНП 211</t>
  </si>
  <si>
    <t>СН 228</t>
  </si>
  <si>
    <t>СН 259</t>
  </si>
  <si>
    <t>450х450х160</t>
  </si>
  <si>
    <t>СН 225</t>
  </si>
  <si>
    <t>СН 231</t>
  </si>
  <si>
    <t>ПОДСТАВКИ ДЛЯ ЦВЕТОВ</t>
  </si>
  <si>
    <t>ПРОЧЕЕ</t>
  </si>
  <si>
    <t>КРОВАТИ РАСКЛАДНЫЕ</t>
  </si>
  <si>
    <t>ВЕШАЛКИ-СТОЙКИ</t>
  </si>
  <si>
    <t>СУШИЛКИ ДЛЯ БЕЛЬЯ</t>
  </si>
  <si>
    <t>Вес изделия: 1,73 кг</t>
  </si>
  <si>
    <t>Вес изделия: 1,6 кг</t>
  </si>
  <si>
    <t>Вес изделия: 2 кг</t>
  </si>
  <si>
    <t>Вес изделия: 2,45 кг</t>
  </si>
  <si>
    <t>Вес изделия: 1,48 кг</t>
  </si>
  <si>
    <t>Вес изделия: 1,88 кг</t>
  </si>
  <si>
    <t>Вес изделия: 1,95 кг</t>
  </si>
  <si>
    <t>Вес изделия: 0,98 кг</t>
  </si>
  <si>
    <t>Вес изделия: 1,35 кг</t>
  </si>
  <si>
    <t>Вес изделия: 1,55 кг</t>
  </si>
  <si>
    <t>Вес изделия: 0,57 кг</t>
  </si>
  <si>
    <t>Вес изделия: 0,79 кг</t>
  </si>
  <si>
    <t>Вес изделия: 0,24 кг</t>
  </si>
  <si>
    <t>Вес изделия: 0,42 кг</t>
  </si>
  <si>
    <t>Вес изделия: 0,59 кг</t>
  </si>
  <si>
    <t>Вес изделия: 0,38 кг</t>
  </si>
  <si>
    <t>Вес изделия: 0,82 кг</t>
  </si>
  <si>
    <t>Вес изделия: 6 кг</t>
  </si>
  <si>
    <t>Вес изделия: 1,45 кг</t>
  </si>
  <si>
    <t>Вес изделия: 1,07 кг</t>
  </si>
  <si>
    <t>Вес изделия: 2,9 кг</t>
  </si>
  <si>
    <t>Вес изделия: 3,05 кг</t>
  </si>
  <si>
    <t>Вес изделия: 2,25 кг</t>
  </si>
  <si>
    <t>Вес изделия: 1,9 кг</t>
  </si>
  <si>
    <t>Вес изделия: 5,3 кг</t>
  </si>
  <si>
    <t>Вес изделия: 4,7 кг</t>
  </si>
  <si>
    <t>Длина полотна:  6 м</t>
  </si>
  <si>
    <t>ПОДСТАВКИ ДЛЯ ОБУВИ</t>
  </si>
  <si>
    <t>ВЕШАЛКИ - СЛУГИ</t>
  </si>
  <si>
    <t>СН 262</t>
  </si>
  <si>
    <t>400х210х720</t>
  </si>
  <si>
    <t>600х210х720</t>
  </si>
  <si>
    <t>800х250х740</t>
  </si>
  <si>
    <t>600х210х280</t>
  </si>
  <si>
    <t>800х210х280</t>
  </si>
  <si>
    <t>1000х210х280</t>
  </si>
  <si>
    <t>400х210х280</t>
  </si>
  <si>
    <t>480х80х210</t>
  </si>
  <si>
    <t>710х80х210</t>
  </si>
  <si>
    <t>600х140х310</t>
  </si>
  <si>
    <t>245х80х165</t>
  </si>
  <si>
    <t>480х80х165</t>
  </si>
  <si>
    <t>705х80х165</t>
  </si>
  <si>
    <t>800х130х270</t>
  </si>
  <si>
    <t>610х300х380</t>
  </si>
  <si>
    <t>810х300х380</t>
  </si>
  <si>
    <t>610х300х550</t>
  </si>
  <si>
    <t>810х300х550</t>
  </si>
  <si>
    <t>420х300х950</t>
  </si>
  <si>
    <t>900х300х950</t>
  </si>
  <si>
    <t>540х290х410</t>
  </si>
  <si>
    <t>710х240х910</t>
  </si>
  <si>
    <t>860х240х1070</t>
  </si>
  <si>
    <t>460х420</t>
  </si>
  <si>
    <t>390х180х350</t>
  </si>
  <si>
    <t>420х180х310</t>
  </si>
  <si>
    <t>610х180х280</t>
  </si>
  <si>
    <t>780х180х355</t>
  </si>
  <si>
    <t>1010х345х420</t>
  </si>
  <si>
    <t>1900х700х300</t>
  </si>
  <si>
    <t>1900х700х330</t>
  </si>
  <si>
    <t>350х280х815</t>
  </si>
  <si>
    <t>470х360х1060</t>
  </si>
  <si>
    <t>1210х450х160</t>
  </si>
  <si>
    <t>610х450х160</t>
  </si>
  <si>
    <t>910х450х160</t>
  </si>
  <si>
    <t>835х440</t>
  </si>
  <si>
    <t>1020х450</t>
  </si>
  <si>
    <t>1090х540</t>
  </si>
  <si>
    <t>1380х640</t>
  </si>
  <si>
    <t>1590х640</t>
  </si>
  <si>
    <t>1770х640</t>
  </si>
  <si>
    <t>1900х690х260</t>
  </si>
  <si>
    <t>1510х700х260</t>
  </si>
  <si>
    <t>1500х600х260</t>
  </si>
  <si>
    <t>1900х700х320</t>
  </si>
  <si>
    <t>1910х620</t>
  </si>
  <si>
    <t>1820х630</t>
  </si>
  <si>
    <t>1760х630</t>
  </si>
  <si>
    <t>1890х620</t>
  </si>
  <si>
    <t>1810х380</t>
  </si>
  <si>
    <t>500х55х30</t>
  </si>
  <si>
    <t>520х240х810</t>
  </si>
  <si>
    <t>Подставка для цветов "Мелодия"</t>
  </si>
  <si>
    <t>ПДЦ 238</t>
  </si>
  <si>
    <t>480х160х300</t>
  </si>
  <si>
    <t>ПДЦ 237</t>
  </si>
  <si>
    <t>180х180х360</t>
  </si>
  <si>
    <t>Подставка для цветов "Камелия 3"</t>
  </si>
  <si>
    <t>Т 266</t>
  </si>
  <si>
    <t>ВНП 264</t>
  </si>
  <si>
    <t>Т 271</t>
  </si>
  <si>
    <t>Т 270</t>
  </si>
  <si>
    <t>Т 269</t>
  </si>
  <si>
    <t>ВН 275</t>
  </si>
  <si>
    <t>Вешалка "Кружева 3"</t>
  </si>
  <si>
    <t xml:space="preserve">200*42*130 </t>
  </si>
  <si>
    <t>Вес изделия: 0,15 кг</t>
  </si>
  <si>
    <t>ВН 276</t>
  </si>
  <si>
    <t>Вешалка "Кружева 5"</t>
  </si>
  <si>
    <t>402*42*130</t>
  </si>
  <si>
    <t>Вес изделия: 0,25 кг</t>
  </si>
  <si>
    <t>ТС 277</t>
  </si>
  <si>
    <t>450*420*560</t>
  </si>
  <si>
    <t>ВСП 278</t>
  </si>
  <si>
    <t>480х215х225</t>
  </si>
  <si>
    <t>Компактная. Разборная конструкция</t>
  </si>
  <si>
    <t>Скамейка "Беседа 2"</t>
  </si>
  <si>
    <t xml:space="preserve">В собранном виде – 1280*490*700 мм
В упакованном виде – 1235*550*108 мм </t>
  </si>
  <si>
    <t>Вес Нетто: 10 кг Вес Брутто: 11 кг, Конструкция разборная</t>
  </si>
  <si>
    <t>СК 281</t>
  </si>
  <si>
    <t>Скамейка со спинкой "Беседа 3"</t>
  </si>
  <si>
    <t xml:space="preserve">В собранном виде – 1280*600*890 мм
В упакованном виде – 1425*562*110 мм </t>
  </si>
  <si>
    <t>Вес Нетто: 15 кг Вес Брутто:16,5 кг Конструкция разборная</t>
  </si>
  <si>
    <t>Изделия для сада и огорода</t>
  </si>
  <si>
    <t>ДП 125</t>
  </si>
  <si>
    <t>1100*700*10</t>
  </si>
  <si>
    <t xml:space="preserve">В комплекте 6 цельных одинаковых деталей </t>
  </si>
  <si>
    <t>ДП 126</t>
  </si>
  <si>
    <t>1100*1200*10</t>
  </si>
  <si>
    <t>П 248</t>
  </si>
  <si>
    <t>Каркас парника 4-х секционный</t>
  </si>
  <si>
    <t>4000*1200*1100</t>
  </si>
  <si>
    <t xml:space="preserve">Конструкция: Разборная, состоит из 5 - ти дуг и 12- ти перемычек, </t>
  </si>
  <si>
    <t>П 249</t>
  </si>
  <si>
    <t>Каркас парника 6-ти секционный</t>
  </si>
  <si>
    <t>6000*1200*1100</t>
  </si>
  <si>
    <t>Конструкция: Разборная,состоит из 7-ми дуг и 18 -ти перемычек </t>
  </si>
  <si>
    <t>П 250</t>
  </si>
  <si>
    <t>Каркас парника 8-ми секционный</t>
  </si>
  <si>
    <t>8000*1200*1100</t>
  </si>
  <si>
    <t xml:space="preserve">Конструкция: Разборная, состоит из 9-ти дуг и 24 - х перемычек 
</t>
  </si>
  <si>
    <t>ШП 117</t>
  </si>
  <si>
    <t>Шпалера "Конус Решетка"</t>
  </si>
  <si>
    <t>700*2000*10</t>
  </si>
  <si>
    <t xml:space="preserve">Украшение, опора для вьющихся растений.  Конструкция цельносварная </t>
  </si>
  <si>
    <t>ШП 114</t>
  </si>
  <si>
    <t>Шпалера "Парус"</t>
  </si>
  <si>
    <t>600*2000*10</t>
  </si>
  <si>
    <t>ШП 115</t>
  </si>
  <si>
    <t>Шпалера "Фигурная"</t>
  </si>
  <si>
    <t>360*2000*10</t>
  </si>
  <si>
    <t>ШП 116</t>
  </si>
  <si>
    <t>Шпалера "Ромб"</t>
  </si>
  <si>
    <t>ШП 118</t>
  </si>
  <si>
    <t>Шпалера "Лист"</t>
  </si>
  <si>
    <t>З 119</t>
  </si>
  <si>
    <t>600*600*10</t>
  </si>
  <si>
    <t>В комплекте 5 цельносварных одинаковых секций </t>
  </si>
  <si>
    <t>З 122</t>
  </si>
  <si>
    <t>З 120</t>
  </si>
  <si>
    <t>600*600*5</t>
  </si>
  <si>
    <t>З 159</t>
  </si>
  <si>
    <t>К 161</t>
  </si>
  <si>
    <t xml:space="preserve">Ø 400 h 800 * 5 </t>
  </si>
  <si>
    <t>Опора для кустов</t>
  </si>
  <si>
    <t>К 162</t>
  </si>
  <si>
    <t>Ø 700 h 900 * 6</t>
  </si>
  <si>
    <t>К 163</t>
  </si>
  <si>
    <t xml:space="preserve">Ø 400 h 700*5 </t>
  </si>
  <si>
    <t>В упаковке 3 комплекта, всего 6 деталей </t>
  </si>
  <si>
    <t>К 164</t>
  </si>
  <si>
    <t xml:space="preserve">Ø 700 h 900*10  </t>
  </si>
  <si>
    <t>РЦ 131</t>
  </si>
  <si>
    <t>180*450*2,5</t>
  </si>
  <si>
    <t>В упаковке 5 одинаковых цельносварных рамок </t>
  </si>
  <si>
    <t>РЦ 132</t>
  </si>
  <si>
    <t>230*500*4</t>
  </si>
  <si>
    <t>К 255</t>
  </si>
  <si>
    <t>500*10</t>
  </si>
  <si>
    <t>В упаковке 10 одинаковых трубок с заглушкой </t>
  </si>
  <si>
    <t>К 256</t>
  </si>
  <si>
    <t>1000*10</t>
  </si>
  <si>
    <t>К 257</t>
  </si>
  <si>
    <t>1500*10</t>
  </si>
  <si>
    <t>К 258</t>
  </si>
  <si>
    <t>2000*10</t>
  </si>
  <si>
    <t>А 254</t>
  </si>
  <si>
    <t>Арка садовая "Простая"</t>
  </si>
  <si>
    <t>1200*2500*360</t>
  </si>
  <si>
    <t>Сборная, состоит из 7-ми сварных рамок </t>
  </si>
  <si>
    <t>А 165</t>
  </si>
  <si>
    <t>Арка садовая "Узорная"</t>
  </si>
  <si>
    <t>1200*2540*330</t>
  </si>
  <si>
    <t>Дата:</t>
  </si>
  <si>
    <t>Форма оплаты:</t>
  </si>
  <si>
    <t>БС</t>
  </si>
  <si>
    <t>Вешалка с полкой "Эра 5"</t>
  </si>
  <si>
    <t>ВД 294</t>
  </si>
  <si>
    <t>Вешалка надверная "Гость 1"</t>
  </si>
  <si>
    <t>ВД 295</t>
  </si>
  <si>
    <t>Вешалка надверная "Гость 2"</t>
  </si>
  <si>
    <t>205*70*70</t>
  </si>
  <si>
    <t>ВД 296</t>
  </si>
  <si>
    <t>Вешалка надверная "Гость 3"</t>
  </si>
  <si>
    <t>205*70*85</t>
  </si>
  <si>
    <t>Скамейка № 1</t>
  </si>
  <si>
    <t>Красный</t>
  </si>
  <si>
    <t>Серый</t>
  </si>
  <si>
    <t>Табурет круглый "Пенёк легкий" 180</t>
  </si>
  <si>
    <t>Табурет - стремянка "Конёк"</t>
  </si>
  <si>
    <t>Кровать раскладная "Дрема-2"</t>
  </si>
  <si>
    <t>Вешалка - слуга "Малая"</t>
  </si>
  <si>
    <t>Вешалка - слуга "Стиль 2"</t>
  </si>
  <si>
    <t>Вешалка - слуга № 1</t>
  </si>
  <si>
    <t>Вешалка - стойка № 2 "Тюльпан"</t>
  </si>
  <si>
    <t>Вешалка - стойка № 3 "Корона"</t>
  </si>
  <si>
    <t>Вешалка - стойка № 6 "Тройка"</t>
  </si>
  <si>
    <t>Вешалка - стойка № 8 "Престиж"</t>
  </si>
  <si>
    <t>Вешалка - стойка № 9 "Дерево"</t>
  </si>
  <si>
    <t>Сушилка для белья настенная "Бриз - 120см"</t>
  </si>
  <si>
    <t>Сушилка для белья настенная "Бриз - 45см"</t>
  </si>
  <si>
    <t>Сушилка для белья настенная "Бриз - 60см"</t>
  </si>
  <si>
    <t>Сушилка для белья настенная "Бриз - 90см"</t>
  </si>
  <si>
    <t>Сушилка для белья настенная "Дуэт"</t>
  </si>
  <si>
    <t>Дуга Парниковая 2м.д.10 мм (6 шт)</t>
  </si>
  <si>
    <t>Дуга Парниковая 3м.д.10 мм (6 шт)</t>
  </si>
  <si>
    <t>Заборчик "Цветок" (5 шт)</t>
  </si>
  <si>
    <t>Заборчик "Ажур" (5 шт)</t>
  </si>
  <si>
    <t>Заборчик "Декоративный" (5 шт)</t>
  </si>
  <si>
    <t>Заборчик "Сердце" (5 шт)</t>
  </si>
  <si>
    <t>Кустодержатель "Круг" малый д.5 мм</t>
  </si>
  <si>
    <t>Кустодержатель "Круг" большой д.5 мм</t>
  </si>
  <si>
    <t>Кустодержатель "Полудуги" малые (6шт) д.5мм</t>
  </si>
  <si>
    <t>Кустодержатель "Полудуги" большие (6шт) д.10мм</t>
  </si>
  <si>
    <t>Решетка для цветка "Малая" (5шт) компл.</t>
  </si>
  <si>
    <t>Решетка для цветка "Большая" (5шт) компл.</t>
  </si>
  <si>
    <t>Колышки 0,5м. д.10 (10шт)</t>
  </si>
  <si>
    <t>Колышки 1,0м. д.10 (10шт)</t>
  </si>
  <si>
    <t>Колышки 1,5м. д.10 (10шт)</t>
  </si>
  <si>
    <t>Колышки 2,0м. д.10 (10шт)</t>
  </si>
  <si>
    <t>Наименование</t>
  </si>
  <si>
    <t>Черный</t>
  </si>
  <si>
    <t>Подставки для обуви(обувницы)</t>
  </si>
  <si>
    <t>Подставка для обуви(обувница) 2-х полочная 60 см</t>
  </si>
  <si>
    <t>Подставка для обуви(обувница) 2-х полочная 80 см</t>
  </si>
  <si>
    <t>Вешалки с полкой</t>
  </si>
  <si>
    <t>Подставка для обуви(обувница) 3-х полочная 60 см</t>
  </si>
  <si>
    <t>Подставка для обуви(обувница) 3-х полочная 80 см</t>
  </si>
  <si>
    <t>Зеленый</t>
  </si>
  <si>
    <t>Прочее</t>
  </si>
  <si>
    <t>Вешалки настенные</t>
  </si>
  <si>
    <t>СК 280</t>
  </si>
  <si>
    <t>Беж</t>
  </si>
  <si>
    <t>Корич</t>
  </si>
  <si>
    <t>Олив</t>
  </si>
  <si>
    <t>Оранж</t>
  </si>
  <si>
    <t>Табуреты</t>
  </si>
  <si>
    <t>Подставки для цветов</t>
  </si>
  <si>
    <t>Кровати раскладные</t>
  </si>
  <si>
    <t>Сушилки для белья</t>
  </si>
  <si>
    <t>Сушилка для белья настенная "Бриз-120см"</t>
  </si>
  <si>
    <t>Сушилка для белья настенная "Бриз-60см"</t>
  </si>
  <si>
    <t>Вешалки - слуги</t>
  </si>
  <si>
    <t>Сушилка для белья настенная "Бриз-90см"</t>
  </si>
  <si>
    <t>Вешалки - стойки</t>
  </si>
  <si>
    <t>Вешалка-стойка № 2 "Тюльпан"</t>
  </si>
  <si>
    <t>Вешалка-стойка № 3 "Корона"</t>
  </si>
  <si>
    <t>Вешалка-стойка № 6 "Тройка"</t>
  </si>
  <si>
    <t>Вешалка-стойка № 8 "Престиж"</t>
  </si>
  <si>
    <t>Вешалка-стойка № 9 "Дерево"</t>
  </si>
  <si>
    <t>ВНП 298</t>
  </si>
  <si>
    <t>Вешалка гардеробная "Радуга 1"</t>
  </si>
  <si>
    <t>Разборная. Вес изделия: 1,84 кг</t>
  </si>
  <si>
    <t>ВНП 299</t>
  </si>
  <si>
    <t>Вешалка гардеробная "Радуга 2"</t>
  </si>
  <si>
    <t>1540х390х820</t>
  </si>
  <si>
    <t>1500х390х820</t>
  </si>
  <si>
    <t>Разборная. Вес изделия: 2,06 кг</t>
  </si>
  <si>
    <t xml:space="preserve">Подставка для обуви(обувница) 5-ти полочная 40 см </t>
  </si>
  <si>
    <t>Вешалка - слуга "Стиль 3"</t>
  </si>
  <si>
    <t>ВНП 300</t>
  </si>
  <si>
    <t>Вес изделия: 2,3 кг</t>
  </si>
  <si>
    <t>Город/ Адрес:</t>
  </si>
  <si>
    <t>МА</t>
  </si>
  <si>
    <t>Ч</t>
  </si>
  <si>
    <t>С</t>
  </si>
  <si>
    <t>З</t>
  </si>
  <si>
    <t>Арт</t>
  </si>
  <si>
    <t>Шт/уп</t>
  </si>
  <si>
    <t>Вешалка надверная "Нота 3"</t>
  </si>
  <si>
    <t>Вешалка надверная "Нота 4"</t>
  </si>
  <si>
    <t>ВНД 308</t>
  </si>
  <si>
    <t>ВНД 309</t>
  </si>
  <si>
    <t>ВНД 310</t>
  </si>
  <si>
    <t>240х90х290</t>
  </si>
  <si>
    <t>340х90х290</t>
  </si>
  <si>
    <t>440х90х290</t>
  </si>
  <si>
    <t>Вес изделия: 0,179 кг</t>
  </si>
  <si>
    <t>Вешалки надверные</t>
  </si>
  <si>
    <t>ПДО сС 81</t>
  </si>
  <si>
    <t>ПДО сС 89</t>
  </si>
  <si>
    <t>ПДО сС 83</t>
  </si>
  <si>
    <t>ПДО сС 214</t>
  </si>
  <si>
    <t>Клиент (ИНН):</t>
  </si>
  <si>
    <t>Примечание к заказу</t>
  </si>
  <si>
    <t>Общее
Кол-во</t>
  </si>
  <si>
    <t>Белое
Серебро</t>
  </si>
  <si>
    <t>Медный
Антик</t>
  </si>
  <si>
    <t>РАЗМЕРЫ: ДхШ(Г)хВ или ВхШ мм.</t>
  </si>
  <si>
    <t>ВН 305</t>
  </si>
  <si>
    <t>Вешалка листовая Букаш</t>
  </si>
  <si>
    <t>ВН 306</t>
  </si>
  <si>
    <t>Вешалка листовая Мишка</t>
  </si>
  <si>
    <t>ВН 307</t>
  </si>
  <si>
    <t>Вешалка листовая Полянка</t>
  </si>
  <si>
    <t>Вешалка надверная "Нота 5"</t>
  </si>
  <si>
    <r>
      <t xml:space="preserve">Вешалка </t>
    </r>
    <r>
      <rPr>
        <b/>
        <sz val="14"/>
        <color rgb="FFFF0000"/>
        <rFont val="Calibri"/>
        <family val="2"/>
        <scheme val="minor"/>
      </rPr>
      <t>2х</t>
    </r>
    <r>
      <rPr>
        <sz val="14"/>
        <color theme="1"/>
        <rFont val="Calibri"/>
        <family val="2"/>
        <scheme val="minor"/>
      </rPr>
      <t xml:space="preserve"> ярусная 40 см</t>
    </r>
  </si>
  <si>
    <r>
      <t xml:space="preserve">Вешалка </t>
    </r>
    <r>
      <rPr>
        <b/>
        <sz val="14"/>
        <color rgb="FFFF0000"/>
        <rFont val="Calibri"/>
        <family val="2"/>
        <scheme val="minor"/>
      </rPr>
      <t>2х</t>
    </r>
    <r>
      <rPr>
        <sz val="14"/>
        <color theme="1"/>
        <rFont val="Calibri"/>
        <family val="2"/>
        <scheme val="minor"/>
      </rPr>
      <t xml:space="preserve"> ярусная 60 см</t>
    </r>
  </si>
  <si>
    <r>
      <t>Вешалка</t>
    </r>
    <r>
      <rPr>
        <sz val="14"/>
        <color rgb="FFFF0000"/>
        <rFont val="Calibri"/>
        <family val="2"/>
        <scheme val="minor"/>
      </rPr>
      <t xml:space="preserve"> </t>
    </r>
    <r>
      <rPr>
        <b/>
        <sz val="14"/>
        <color rgb="FFFF0000"/>
        <rFont val="Calibri"/>
        <family val="2"/>
        <scheme val="minor"/>
      </rPr>
      <t>2х</t>
    </r>
    <r>
      <rPr>
        <sz val="14"/>
        <color theme="1"/>
        <rFont val="Calibri"/>
        <family val="2"/>
        <scheme val="minor"/>
      </rPr>
      <t xml:space="preserve"> ярусная 80 см</t>
    </r>
  </si>
  <si>
    <r>
      <t>Вешалка с полкой "</t>
    </r>
    <r>
      <rPr>
        <b/>
        <sz val="14"/>
        <color rgb="FFFF0000"/>
        <rFont val="Calibri"/>
        <family val="2"/>
        <scheme val="minor"/>
      </rPr>
      <t>Ажур 60 см</t>
    </r>
    <r>
      <rPr>
        <sz val="14"/>
        <color theme="1"/>
        <rFont val="Calibri"/>
        <family val="2"/>
        <scheme val="minor"/>
      </rPr>
      <t>"</t>
    </r>
  </si>
  <si>
    <r>
      <t>Вешалка с полкой "</t>
    </r>
    <r>
      <rPr>
        <b/>
        <sz val="14"/>
        <color rgb="FFFF0000"/>
        <rFont val="Calibri"/>
        <family val="2"/>
        <scheme val="minor"/>
      </rPr>
      <t>Ажур 80 см</t>
    </r>
    <r>
      <rPr>
        <sz val="14"/>
        <color theme="1"/>
        <rFont val="Calibri"/>
        <family val="2"/>
        <scheme val="minor"/>
      </rPr>
      <t>"</t>
    </r>
  </si>
  <si>
    <r>
      <t>Сушилка для белья настенная "Бриз-</t>
    </r>
    <r>
      <rPr>
        <b/>
        <sz val="14"/>
        <color rgb="FFFF0000"/>
        <rFont val="Calibri"/>
        <family val="2"/>
        <scheme val="minor"/>
      </rPr>
      <t>45см</t>
    </r>
    <r>
      <rPr>
        <sz val="14"/>
        <color theme="1"/>
        <rFont val="Calibri"/>
        <family val="2"/>
        <scheme val="minor"/>
      </rPr>
      <t>"</t>
    </r>
  </si>
  <si>
    <r>
      <t xml:space="preserve">Подставка для обуви(обувница) 2-х полочная 80 см </t>
    </r>
    <r>
      <rPr>
        <b/>
        <sz val="14"/>
        <color rgb="FFFF0000"/>
        <rFont val="Calibri"/>
        <family val="2"/>
        <scheme val="minor"/>
      </rPr>
      <t>с сиденьем</t>
    </r>
  </si>
  <si>
    <r>
      <t xml:space="preserve">Подставка для обуви(обувница) 3-х полочная 60 см </t>
    </r>
    <r>
      <rPr>
        <b/>
        <sz val="14"/>
        <color rgb="FFFF0000"/>
        <rFont val="Calibri"/>
        <family val="2"/>
        <scheme val="minor"/>
      </rPr>
      <t>с сиденьем</t>
    </r>
  </si>
  <si>
    <r>
      <t>Подставка для обуви(обувница) 3-х полочная 80 см</t>
    </r>
    <r>
      <rPr>
        <b/>
        <sz val="14"/>
        <color rgb="FFFF0000"/>
        <rFont val="Calibri"/>
        <family val="2"/>
        <scheme val="minor"/>
      </rPr>
      <t xml:space="preserve"> с сиденьем</t>
    </r>
  </si>
  <si>
    <r>
      <t xml:space="preserve">Табурет круглый "Пенёк </t>
    </r>
    <r>
      <rPr>
        <b/>
        <sz val="14"/>
        <color rgb="FFFF0000"/>
        <rFont val="Calibri"/>
        <family val="2"/>
        <scheme val="minor"/>
      </rPr>
      <t>крепкий</t>
    </r>
    <r>
      <rPr>
        <sz val="14"/>
        <color theme="1"/>
        <rFont val="Calibri"/>
        <family val="2"/>
        <scheme val="minor"/>
      </rPr>
      <t>" 220</t>
    </r>
  </si>
  <si>
    <t>130*30*130</t>
  </si>
  <si>
    <t>130*30*120</t>
  </si>
  <si>
    <t>Вес изделия: 0,096 кг</t>
  </si>
  <si>
    <t>Вес изделия: 0,099 кг</t>
  </si>
  <si>
    <t>Вес изделия: 0,107 кг</t>
  </si>
  <si>
    <t>Вес изделия: 0,051 кг</t>
  </si>
  <si>
    <t>Вес изделия: 0,055 кг</t>
  </si>
  <si>
    <t>Вес изделия: 0,141 кг</t>
  </si>
  <si>
    <t>Вес изделия: 0,199 кг</t>
  </si>
  <si>
    <t>1080*470*350</t>
  </si>
  <si>
    <t>Разборная, состоит из 2 -х стоек и 2-х сварных полок  
Вес изделия: 1,72 кг</t>
  </si>
  <si>
    <t>Разборная, состоит из 2 -х стоек и 2- х сварных полок 
Вес изделия: 2,04 кг</t>
  </si>
  <si>
    <r>
      <t xml:space="preserve">Разборная, состоит из 3 -х стоек, укосины и 2- х сварных полок 
</t>
    </r>
    <r>
      <rPr>
        <b/>
        <sz val="18"/>
        <rFont val="Calibri"/>
        <family val="2"/>
        <charset val="204"/>
        <scheme val="minor"/>
      </rPr>
      <t>Вес изделия: 3,35 кг</t>
    </r>
  </si>
  <si>
    <t>Разборная, состоит из 2 -х стоек и 3- х сварных полок 
Вес изделия: 2,45 кг</t>
  </si>
  <si>
    <t>Разборная, состоит из 3 -х стоек, укосины и 3- х сварных полок 
Вес изделия: 3,9 кг</t>
  </si>
  <si>
    <t>Разборная, состоит из 2 -х стоек и 3- х сварных полок 
Вес изделия: 3,02 кг</t>
  </si>
  <si>
    <t>Разборная, состоит из 3 -х стоек, укосины и 3- х сварных полок 
Вес изделия: 4,2 кг</t>
  </si>
  <si>
    <t>Разборная, состоит из 2 -х стоек и 5- х сварных полок 
Вес изделия: 4,15 кг</t>
  </si>
  <si>
    <r>
      <t> </t>
    </r>
    <r>
      <rPr>
        <sz val="18"/>
        <rFont val="Calibri"/>
        <family val="2"/>
        <charset val="204"/>
        <scheme val="minor"/>
      </rPr>
      <t>Разборная, состоит из 3-х стоек, укосины и 5-ти сварных полок 
Вес изделия: 6,7 кг</t>
    </r>
  </si>
  <si>
    <t>Ø корзины: 250 мм 
Вес изделия: 1,0 кг</t>
  </si>
  <si>
    <t>Ø корзины:    140 мм 
Вес изделия: 0,73 кг</t>
  </si>
  <si>
    <t>Ø корзины: 180 мм 
Вес изделия: 2,95 кг</t>
  </si>
  <si>
    <t>Ø корзины: 180 мм 
Вес изделия: 4,1 кг</t>
  </si>
  <si>
    <t>Ø корзины: 200 мм 
Вес изделия: 2,65 кг</t>
  </si>
  <si>
    <t>Ø корзины: 200 мм 
Вес изделия: 3,85 кг</t>
  </si>
  <si>
    <t>Ø корзины: 200 мм 
Вес изделия: 4,85 кг</t>
  </si>
  <si>
    <t>Ø корзины: 250 мм 
Вес изделия: 2,03 кг</t>
  </si>
  <si>
    <t>Ø корзины:  170 мм 
Вес изделия: 0,3 кг</t>
  </si>
  <si>
    <t>Ø корзины: 160 мм 
Вес изделия: 0,42 кг</t>
  </si>
  <si>
    <t>Ø корзины: 200 мм 
Вес изделия: 2,55 кг</t>
  </si>
  <si>
    <t>Ø корзины: 200 мм 
Вес изделия: 3,1 кг</t>
  </si>
  <si>
    <t>Ø корзины: 200 мм 
Вес изделия: 3,6 кг</t>
  </si>
  <si>
    <t>Ø корзины: 200 мм 
Вес изделия: 4,35 кг</t>
  </si>
  <si>
    <t>Ø корзины: 160 мм 
Вес изделия: 0,85 кг</t>
  </si>
  <si>
    <t>Ø корзины: 160 мм 
Вес изделия: 1,12 кг</t>
  </si>
  <si>
    <t>Ø корзины: 160 мм 
Вес изделия: 1,66 кг</t>
  </si>
  <si>
    <t>Вес изделия: 4,85 кг 
Нагрузка: 80 кг</t>
  </si>
  <si>
    <t>Вес изделия: 8,75 кг 
Нагрузка: 60 кг</t>
  </si>
  <si>
    <t>Вес изделия: 4,25 кг 
Нагрузка: 60 кг</t>
  </si>
  <si>
    <t>Вес изделия: 3,55 кг 
Нагрузка: 60 кг</t>
  </si>
  <si>
    <t>Вес изделия: 11 кг 
Нагрузка: 100 кг</t>
  </si>
  <si>
    <t>Вес изделия: 8,5 кг  
Нагрузка: 120 кг</t>
  </si>
  <si>
    <t>Вес изделия: 5,9 кг 
Нагрузка: 80 кг</t>
  </si>
  <si>
    <t>Вес изделия: 13,8 кг 
Нагрузка: 130 кг</t>
  </si>
  <si>
    <t>Вес изделия: 6,55 кг 
Нагрузка: 100 кг</t>
  </si>
  <si>
    <t>Вес изделия: 7,6 кг 
Нагрузка: 100 кг</t>
  </si>
  <si>
    <t>Вес изделия: 5,85 кг 
Нагрузка: 85 кг</t>
  </si>
  <si>
    <t>Длина полотна:  2,25 м 
Вес изделия:  1,06 кг</t>
  </si>
  <si>
    <t>Длина полотна:  3 м 
Вес изделия:  1,18 кг</t>
  </si>
  <si>
    <t>Длина полотна:  4,5 м 
Вес изделия:  1,44 кг</t>
  </si>
  <si>
    <t>Сумма заказа:</t>
  </si>
  <si>
    <t>Шт/Уп:</t>
  </si>
  <si>
    <t>Сумма:</t>
  </si>
  <si>
    <t>Вес изделия: 7 кг 
Нагрузка: 60 кг</t>
  </si>
  <si>
    <t>1510*705*250</t>
  </si>
  <si>
    <t>КРЛ 314</t>
  </si>
  <si>
    <t>Кровать раскладная "Дрема-3" цветная</t>
  </si>
  <si>
    <t>Кровать раскладная "Дрема-4" усиленная</t>
  </si>
  <si>
    <t>Кровать раскладная "Марфа-1" на ламелях с мягким матрасом</t>
  </si>
  <si>
    <t>Кровать раскладная "Марфа-2" на пружинной змейке с мягким матрасом</t>
  </si>
  <si>
    <t>Кровать раскладная "Марфа-3" увеличенная на ламелях с мягким матрасом</t>
  </si>
  <si>
    <t>Кровать раскладная "Соня-1" с полумягким матрасом</t>
  </si>
  <si>
    <t>Кровать раскладная "Соня-3" усиленная с полумягким матрасом</t>
  </si>
  <si>
    <t>Кровать раскладная "Дрема-М3" малая цветная</t>
  </si>
  <si>
    <t>Кровать раскладная "Марфа-М1" малая на ламелях с мягким матрасом</t>
  </si>
  <si>
    <t>Кровать раскладная "Луна-М1" малая на ламелях</t>
  </si>
  <si>
    <t>Кровать раскладная "Соня-М1" малая с полумягким матрасом</t>
  </si>
  <si>
    <t>Вешалки листовые</t>
  </si>
  <si>
    <r>
      <t xml:space="preserve">Подставка для обуви(обувница) 5-ти полочная 90 см </t>
    </r>
    <r>
      <rPr>
        <b/>
        <sz val="14"/>
        <color rgb="FFFF0000"/>
        <rFont val="Calibri"/>
        <family val="2"/>
        <scheme val="minor"/>
      </rPr>
      <t>с сиденьем</t>
    </r>
  </si>
  <si>
    <t>КРЛ 312</t>
  </si>
  <si>
    <t>Вес изделия: 9 кг 
Нагрузка: 100 кг</t>
  </si>
  <si>
    <t>1900х700х250</t>
  </si>
  <si>
    <t>КРЛ 313</t>
  </si>
  <si>
    <t>2000х800х290</t>
  </si>
  <si>
    <t>Вес изделия: 11,5 кг 
Нагрузка: 130 кг</t>
  </si>
  <si>
    <t>Асс</t>
  </si>
  <si>
    <t xml:space="preserve">    ВЕШАЛКИ ЛИСТОВЫЕ</t>
  </si>
  <si>
    <t>Ассорти</t>
  </si>
  <si>
    <t xml:space="preserve">    ВЕШАЛКИ НАДВЕРНЫЕ</t>
  </si>
  <si>
    <t>Кровать раскладная "Луна-3"
 на ламелях 80</t>
  </si>
  <si>
    <t>Кровать раскладная "Соня-1"
 с полумягким матрасом</t>
  </si>
  <si>
    <t>Кровать раскладная "Дрема-М3"
 малая цветная</t>
  </si>
  <si>
    <t>Вешалка гардеробная 
"Радуга 1"</t>
  </si>
  <si>
    <t>Вешалка гардеробная 
"Радуга 2" 
на колесах</t>
  </si>
  <si>
    <t>Вешалка с полкой 
2х ярусная 80 см</t>
  </si>
  <si>
    <t>Вешалка с полкой 
2х ярусная 60 см</t>
  </si>
  <si>
    <t>Вешалка с полкой 
2х ярусная 40 см</t>
  </si>
  <si>
    <t>Вешалка с полкой 
"Ажур 60 см"</t>
  </si>
  <si>
    <t>Вешалка с полкой 
"Ажур 80 см"</t>
  </si>
  <si>
    <t>Вешалка с полкой 
"Эра 5"</t>
  </si>
  <si>
    <t>Подставка для обуви
 2-х полочная 60 см</t>
  </si>
  <si>
    <t>Подставка для обуви
 2-х полочная 80 см</t>
  </si>
  <si>
    <t>Подставка для обуви
 3-х полочная 60 см</t>
  </si>
  <si>
    <t>Подставка для обуви
 3-х полочная 80 см</t>
  </si>
  <si>
    <t xml:space="preserve">Подставка для обуви
 5-ти полочная 40 см </t>
  </si>
  <si>
    <t>Подставка для обуви
 2-х полочная 80 см 
с сиденьем</t>
  </si>
  <si>
    <t>Подставка для обуви
 3-х полочная 60 см
 с сиденьем</t>
  </si>
  <si>
    <t>Подставка для обуви
 3-х полочная 80 см 
с сиденьем</t>
  </si>
  <si>
    <t>Подставка для обуви
 5-ти полочная 90 см 
с сиденьем</t>
  </si>
  <si>
    <t>Кровать раскладная "Луна-1"
на ламелях</t>
  </si>
  <si>
    <t>Кровать раскладная "Луна-1" на ламелях</t>
  </si>
  <si>
    <t>Кровать раскладная "Луна-3" на ламелях 80</t>
  </si>
  <si>
    <r>
      <t xml:space="preserve">Табурет квадратный "Пенёк </t>
    </r>
    <r>
      <rPr>
        <b/>
        <sz val="14"/>
        <color rgb="FFFF0000"/>
        <rFont val="Calibri"/>
        <family val="2"/>
        <scheme val="minor"/>
      </rPr>
      <t>крепкий</t>
    </r>
    <r>
      <rPr>
        <sz val="14"/>
        <color theme="1"/>
        <rFont val="Calibri"/>
        <family val="2"/>
        <scheme val="minor"/>
      </rPr>
      <t>" 224</t>
    </r>
  </si>
  <si>
    <r>
      <t>Табурет</t>
    </r>
    <r>
      <rPr>
        <sz val="14"/>
        <rFont val="Calibri"/>
        <family val="2"/>
        <scheme val="minor"/>
      </rPr>
      <t xml:space="preserve"> квадратный</t>
    </r>
    <r>
      <rPr>
        <sz val="14"/>
        <color theme="1"/>
        <rFont val="Calibri"/>
        <family val="2"/>
        <scheme val="minor"/>
      </rPr>
      <t xml:space="preserve"> "Пенёк легкий" 184</t>
    </r>
  </si>
  <si>
    <t>ЦЕНА</t>
  </si>
  <si>
    <t>Э 289</t>
  </si>
  <si>
    <t>Этажерка "Ладья 1"</t>
  </si>
  <si>
    <t>720*180*155</t>
  </si>
  <si>
    <t>Вес изделия: 2,085 кг</t>
  </si>
  <si>
    <t>Э 291</t>
  </si>
  <si>
    <t>Этажерка "Ладья 1 К" на колесиках</t>
  </si>
  <si>
    <t>Э 290</t>
  </si>
  <si>
    <t>Этажерка "Ладья 2"</t>
  </si>
  <si>
    <t>720*260*140</t>
  </si>
  <si>
    <t>Вес изделия: 2,353 кг</t>
  </si>
  <si>
    <t>Э 292</t>
  </si>
  <si>
    <t>Этажерка "Ладья 2 К" на колесиках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</si>
</sst>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36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20"/>
      <name val="Calibri"/>
      <family val="2"/>
      <charset val="204"/>
    </font>
    <font>
      <b/>
      <sz val="24"/>
      <color theme="1"/>
      <name val="Calibri"/>
      <family val="2"/>
      <charset val="204"/>
      <scheme val="minor"/>
    </font>
    <font>
      <b/>
      <sz val="18"/>
      <name val="Arial"/>
      <family val="2"/>
      <charset val="204"/>
    </font>
    <font>
      <sz val="20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b/>
      <sz val="15"/>
      <color theme="0"/>
      <name val="Calibri"/>
      <family val="2"/>
      <charset val="204"/>
      <scheme val="minor"/>
    </font>
    <font>
      <b/>
      <sz val="14"/>
      <color theme="0"/>
      <name val="Calibri"/>
      <family val="2"/>
      <scheme val="minor"/>
    </font>
    <font>
      <b/>
      <sz val="14"/>
      <color theme="0"/>
      <name val="Calibri"/>
      <family val="2"/>
      <charset val="204"/>
      <scheme val="minor"/>
    </font>
    <font>
      <b/>
      <sz val="28"/>
      <name val="Arial"/>
      <family val="2"/>
      <charset val="204"/>
    </font>
    <font>
      <sz val="24"/>
      <color theme="1"/>
      <name val="Calibri"/>
      <family val="2"/>
      <charset val="204"/>
      <scheme val="minor"/>
    </font>
    <font>
      <b/>
      <sz val="22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85C0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8" fillId="0" borderId="0"/>
    <xf numFmtId="0" fontId="20" fillId="0" borderId="0"/>
  </cellStyleXfs>
  <cellXfs count="159">
    <xf numFmtId="0" fontId="0" fillId="0" borderId="0" xfId="0"/>
    <xf numFmtId="0" fontId="0" fillId="0" borderId="8" xfId="0" applyBorder="1"/>
    <xf numFmtId="0" fontId="0" fillId="0" borderId="0" xfId="0" applyBorder="1"/>
    <xf numFmtId="0" fontId="0" fillId="0" borderId="4" xfId="0" applyBorder="1" applyProtection="1"/>
    <xf numFmtId="0" fontId="1" fillId="0" borderId="4" xfId="0" applyFont="1" applyBorder="1" applyProtection="1"/>
    <xf numFmtId="0" fontId="3" fillId="0" borderId="4" xfId="0" applyFont="1" applyFill="1" applyBorder="1" applyAlignment="1" applyProtection="1">
      <alignment vertical="center" wrapText="1"/>
    </xf>
    <xf numFmtId="0" fontId="0" fillId="0" borderId="0" xfId="0" applyBorder="1" applyProtection="1"/>
    <xf numFmtId="164" fontId="11" fillId="0" borderId="0" xfId="0" applyNumberFormat="1" applyFont="1" applyBorder="1" applyAlignment="1" applyProtection="1">
      <alignment horizontal="center" vertical="center"/>
      <protection locked="0"/>
    </xf>
    <xf numFmtId="0" fontId="6" fillId="0" borderId="4" xfId="0" applyFont="1" applyBorder="1" applyAlignment="1" applyProtection="1">
      <alignment horizontal="center" vertical="center" wrapText="1"/>
    </xf>
    <xf numFmtId="0" fontId="4" fillId="0" borderId="4" xfId="0" applyFont="1" applyBorder="1" applyAlignment="1" applyProtection="1">
      <alignment horizontal="center" vertical="center"/>
    </xf>
    <xf numFmtId="0" fontId="10" fillId="0" borderId="4" xfId="0" applyFont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center" vertical="center" wrapText="1"/>
    </xf>
    <xf numFmtId="0" fontId="0" fillId="0" borderId="0" xfId="0" applyBorder="1" applyAlignment="1" applyProtection="1"/>
    <xf numFmtId="0" fontId="17" fillId="0" borderId="0" xfId="0" applyFont="1"/>
    <xf numFmtId="0" fontId="16" fillId="3" borderId="12" xfId="0" applyFont="1" applyFill="1" applyBorder="1" applyAlignment="1" applyProtection="1">
      <alignment horizontal="center" vertical="center"/>
    </xf>
    <xf numFmtId="0" fontId="4" fillId="2" borderId="11" xfId="0" applyFont="1" applyFill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0" fillId="0" borderId="0" xfId="0" applyProtection="1"/>
    <xf numFmtId="0" fontId="5" fillId="4" borderId="18" xfId="0" applyFont="1" applyFill="1" applyBorder="1" applyAlignment="1" applyProtection="1">
      <alignment vertical="center"/>
    </xf>
    <xf numFmtId="0" fontId="0" fillId="0" borderId="5" xfId="0" applyBorder="1" applyAlignment="1" applyProtection="1"/>
    <xf numFmtId="0" fontId="7" fillId="0" borderId="4" xfId="0" applyFont="1" applyBorder="1" applyAlignment="1" applyProtection="1">
      <alignment horizontal="center" vertical="center" wrapText="1"/>
    </xf>
    <xf numFmtId="4" fontId="12" fillId="2" borderId="12" xfId="0" applyNumberFormat="1" applyFont="1" applyFill="1" applyBorder="1" applyAlignment="1" applyProtection="1">
      <alignment horizontal="center" vertical="center" wrapText="1"/>
    </xf>
    <xf numFmtId="2" fontId="16" fillId="3" borderId="10" xfId="0" applyNumberFormat="1" applyFont="1" applyFill="1" applyBorder="1" applyAlignment="1" applyProtection="1">
      <alignment horizontal="center" vertical="center"/>
    </xf>
    <xf numFmtId="0" fontId="16" fillId="3" borderId="4" xfId="0" applyFont="1" applyFill="1" applyBorder="1" applyAlignment="1" applyProtection="1">
      <alignment horizontal="center" vertical="center"/>
    </xf>
    <xf numFmtId="0" fontId="16" fillId="0" borderId="4" xfId="0" applyFont="1" applyBorder="1" applyAlignment="1" applyProtection="1">
      <alignment horizontal="center" vertical="center"/>
    </xf>
    <xf numFmtId="0" fontId="5" fillId="4" borderId="12" xfId="0" applyFont="1" applyFill="1" applyBorder="1" applyAlignment="1" applyProtection="1">
      <alignment vertical="center"/>
    </xf>
    <xf numFmtId="2" fontId="16" fillId="0" borderId="10" xfId="0" applyNumberFormat="1" applyFont="1" applyFill="1" applyBorder="1" applyAlignment="1" applyProtection="1">
      <alignment horizontal="center" vertical="center"/>
    </xf>
    <xf numFmtId="0" fontId="16" fillId="0" borderId="4" xfId="0" applyFont="1" applyFill="1" applyBorder="1" applyAlignment="1" applyProtection="1">
      <alignment horizontal="center" vertical="center"/>
    </xf>
    <xf numFmtId="0" fontId="16" fillId="0" borderId="12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9" fillId="0" borderId="4" xfId="0" applyFont="1" applyBorder="1" applyAlignment="1" applyProtection="1">
      <alignment horizontal="center" vertical="center" wrapText="1"/>
    </xf>
    <xf numFmtId="0" fontId="16" fillId="0" borderId="12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 wrapText="1"/>
    </xf>
    <xf numFmtId="0" fontId="16" fillId="3" borderId="4" xfId="0" applyFont="1" applyFill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/>
    </xf>
    <xf numFmtId="0" fontId="13" fillId="0" borderId="4" xfId="0" applyFont="1" applyBorder="1" applyAlignment="1" applyProtection="1">
      <alignment horizontal="center" vertical="center" wrapText="1"/>
    </xf>
    <xf numFmtId="0" fontId="16" fillId="3" borderId="7" xfId="0" applyFont="1" applyFill="1" applyBorder="1" applyAlignment="1" applyProtection="1">
      <alignment horizontal="center" vertical="center"/>
    </xf>
    <xf numFmtId="0" fontId="16" fillId="0" borderId="4" xfId="0" applyFont="1" applyBorder="1" applyAlignment="1" applyProtection="1">
      <alignment horizontal="center" vertical="center"/>
      <protection locked="0"/>
    </xf>
    <xf numFmtId="0" fontId="16" fillId="0" borderId="5" xfId="0" applyFont="1" applyBorder="1" applyAlignment="1" applyProtection="1">
      <alignment horizontal="center" vertical="center"/>
      <protection locked="0"/>
    </xf>
    <xf numFmtId="0" fontId="16" fillId="0" borderId="4" xfId="0" applyFont="1" applyFill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horizontal="center" vertical="center"/>
      <protection locked="0"/>
    </xf>
    <xf numFmtId="0" fontId="16" fillId="0" borderId="4" xfId="0" applyFont="1" applyBorder="1" applyAlignment="1" applyProtection="1">
      <alignment horizontal="center" vertical="center" wrapText="1"/>
      <protection locked="0"/>
    </xf>
    <xf numFmtId="0" fontId="16" fillId="0" borderId="13" xfId="0" applyFont="1" applyBorder="1" applyAlignment="1" applyProtection="1">
      <alignment horizontal="center" vertical="center"/>
      <protection locked="0"/>
    </xf>
    <xf numFmtId="0" fontId="16" fillId="3" borderId="4" xfId="0" applyFont="1" applyFill="1" applyBorder="1" applyAlignment="1" applyProtection="1">
      <alignment horizontal="center" vertical="center"/>
      <protection locked="0"/>
    </xf>
    <xf numFmtId="0" fontId="19" fillId="0" borderId="4" xfId="0" applyFont="1" applyBorder="1" applyAlignment="1" applyProtection="1">
      <alignment horizontal="center" vertical="center" wrapText="1"/>
    </xf>
    <xf numFmtId="0" fontId="21" fillId="0" borderId="0" xfId="1" applyFont="1"/>
    <xf numFmtId="0" fontId="21" fillId="0" borderId="14" xfId="1" applyFont="1" applyBorder="1"/>
    <xf numFmtId="0" fontId="21" fillId="0" borderId="15" xfId="1" applyFont="1" applyBorder="1"/>
    <xf numFmtId="0" fontId="21" fillId="0" borderId="0" xfId="1" applyFont="1" applyBorder="1"/>
    <xf numFmtId="0" fontId="22" fillId="0" borderId="4" xfId="1" applyFont="1" applyBorder="1" applyAlignment="1">
      <alignment horizontal="center" vertical="top" wrapText="1"/>
    </xf>
    <xf numFmtId="0" fontId="22" fillId="0" borderId="4" xfId="1" applyFont="1" applyBorder="1" applyAlignment="1">
      <alignment horizontal="center"/>
    </xf>
    <xf numFmtId="0" fontId="21" fillId="0" borderId="4" xfId="1" applyFont="1" applyBorder="1"/>
    <xf numFmtId="0" fontId="22" fillId="0" borderId="4" xfId="1" applyFont="1" applyFill="1" applyBorder="1" applyAlignment="1">
      <alignment horizontal="center" vertical="top" wrapText="1"/>
    </xf>
    <xf numFmtId="0" fontId="21" fillId="7" borderId="4" xfId="1" applyFont="1" applyFill="1" applyBorder="1"/>
    <xf numFmtId="0" fontId="21" fillId="0" borderId="0" xfId="1" applyFont="1" applyBorder="1" applyAlignment="1"/>
    <xf numFmtId="0" fontId="21" fillId="8" borderId="0" xfId="1" applyFont="1" applyFill="1" applyBorder="1"/>
    <xf numFmtId="0" fontId="21" fillId="0" borderId="4" xfId="1" applyFont="1" applyBorder="1"/>
    <xf numFmtId="0" fontId="6" fillId="5" borderId="1" xfId="0" applyFont="1" applyFill="1" applyBorder="1" applyAlignment="1" applyProtection="1">
      <alignment horizontal="right"/>
    </xf>
    <xf numFmtId="0" fontId="5" fillId="4" borderId="25" xfId="0" applyFont="1" applyFill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 wrapText="1"/>
    </xf>
    <xf numFmtId="0" fontId="5" fillId="4" borderId="9" xfId="0" applyFont="1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 wrapText="1"/>
    </xf>
    <xf numFmtId="0" fontId="8" fillId="0" borderId="9" xfId="0" applyFont="1" applyBorder="1" applyAlignment="1" applyProtection="1">
      <alignment horizontal="center" vertical="center" wrapText="1"/>
    </xf>
    <xf numFmtId="0" fontId="9" fillId="0" borderId="9" xfId="0" applyFont="1" applyBorder="1" applyAlignment="1" applyProtection="1">
      <alignment horizontal="center" vertical="center" wrapText="1"/>
    </xf>
    <xf numFmtId="0" fontId="10" fillId="0" borderId="9" xfId="0" applyFont="1" applyBorder="1" applyAlignment="1" applyProtection="1">
      <alignment horizontal="center" vertical="center" wrapText="1"/>
    </xf>
    <xf numFmtId="0" fontId="8" fillId="0" borderId="9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7" fillId="0" borderId="23" xfId="0" applyFont="1" applyBorder="1" applyAlignment="1" applyProtection="1">
      <alignment horizontal="center" vertical="center" wrapText="1"/>
    </xf>
    <xf numFmtId="0" fontId="0" fillId="0" borderId="26" xfId="0" applyBorder="1" applyAlignment="1" applyProtection="1"/>
    <xf numFmtId="0" fontId="26" fillId="0" borderId="4" xfId="1" applyFont="1" applyBorder="1" applyAlignment="1">
      <alignment horizontal="center" vertical="top" wrapText="1"/>
    </xf>
    <xf numFmtId="0" fontId="27" fillId="3" borderId="19" xfId="0" applyFont="1" applyFill="1" applyBorder="1" applyAlignment="1" applyProtection="1">
      <alignment horizontal="center" vertical="center" wrapText="1"/>
    </xf>
    <xf numFmtId="0" fontId="28" fillId="3" borderId="21" xfId="0" applyFont="1" applyFill="1" applyBorder="1" applyAlignment="1" applyProtection="1">
      <alignment horizontal="center" vertical="center"/>
    </xf>
    <xf numFmtId="0" fontId="21" fillId="0" borderId="4" xfId="1" applyFont="1" applyBorder="1"/>
    <xf numFmtId="0" fontId="22" fillId="0" borderId="4" xfId="1" applyFont="1" applyBorder="1" applyAlignment="1">
      <alignment horizontal="center" vertical="top" wrapText="1"/>
    </xf>
    <xf numFmtId="0" fontId="21" fillId="0" borderId="9" xfId="1" applyFont="1" applyBorder="1"/>
    <xf numFmtId="0" fontId="21" fillId="0" borderId="10" xfId="1" applyFont="1" applyBorder="1"/>
    <xf numFmtId="0" fontId="30" fillId="4" borderId="19" xfId="0" applyFont="1" applyFill="1" applyBorder="1" applyAlignment="1" applyProtection="1">
      <alignment horizontal="center" vertical="center" wrapText="1"/>
    </xf>
    <xf numFmtId="0" fontId="30" fillId="4" borderId="19" xfId="0" applyFont="1" applyFill="1" applyBorder="1" applyAlignment="1" applyProtection="1">
      <alignment horizontal="center" vertical="center"/>
    </xf>
    <xf numFmtId="0" fontId="30" fillId="4" borderId="20" xfId="0" applyFont="1" applyFill="1" applyBorder="1" applyAlignment="1" applyProtection="1">
      <alignment horizontal="center" vertical="center"/>
    </xf>
    <xf numFmtId="0" fontId="3" fillId="0" borderId="4" xfId="1" applyFont="1" applyBorder="1" applyAlignment="1">
      <alignment horizontal="center"/>
    </xf>
    <xf numFmtId="0" fontId="27" fillId="9" borderId="19" xfId="0" applyFont="1" applyFill="1" applyBorder="1" applyAlignment="1" applyProtection="1">
      <alignment horizontal="center" vertical="center"/>
    </xf>
    <xf numFmtId="0" fontId="32" fillId="4" borderId="19" xfId="0" applyFont="1" applyFill="1" applyBorder="1" applyAlignment="1" applyProtection="1">
      <alignment horizontal="center" vertical="center" wrapText="1"/>
    </xf>
    <xf numFmtId="0" fontId="32" fillId="4" borderId="19" xfId="0" applyFont="1" applyFill="1" applyBorder="1" applyAlignment="1" applyProtection="1">
      <alignment horizontal="center" vertical="center"/>
    </xf>
    <xf numFmtId="4" fontId="33" fillId="2" borderId="12" xfId="0" applyNumberFormat="1" applyFont="1" applyFill="1" applyBorder="1" applyAlignment="1" applyProtection="1">
      <alignment horizontal="center" vertical="center" wrapText="1"/>
    </xf>
    <xf numFmtId="0" fontId="16" fillId="0" borderId="4" xfId="0" applyFont="1" applyBorder="1" applyAlignment="1" applyProtection="1">
      <alignment horizontal="left" vertical="center" wrapText="1" indent="3"/>
    </xf>
    <xf numFmtId="0" fontId="16" fillId="0" borderId="4" xfId="0" applyFont="1" applyFill="1" applyBorder="1" applyAlignment="1" applyProtection="1">
      <alignment horizontal="left" vertical="center" wrapText="1" indent="3"/>
    </xf>
    <xf numFmtId="0" fontId="16" fillId="0" borderId="4" xfId="0" applyFont="1" applyBorder="1" applyAlignment="1" applyProtection="1">
      <alignment horizontal="center" vertical="center" wrapText="1"/>
    </xf>
    <xf numFmtId="0" fontId="16" fillId="0" borderId="4" xfId="0" applyFont="1" applyBorder="1" applyAlignment="1" applyProtection="1">
      <alignment horizontal="left" vertical="center" wrapText="1" indent="2"/>
    </xf>
    <xf numFmtId="0" fontId="16" fillId="0" borderId="4" xfId="0" applyFont="1" applyBorder="1" applyAlignment="1" applyProtection="1">
      <alignment horizontal="left" vertical="center" indent="3"/>
    </xf>
    <xf numFmtId="0" fontId="11" fillId="0" borderId="4" xfId="0" applyFont="1" applyBorder="1" applyAlignment="1" applyProtection="1">
      <alignment horizontal="left" vertical="center" wrapText="1" indent="3"/>
    </xf>
    <xf numFmtId="0" fontId="15" fillId="0" borderId="4" xfId="0" applyFont="1" applyBorder="1" applyAlignment="1" applyProtection="1">
      <alignment horizontal="left" vertical="center" wrapText="1" indent="3"/>
    </xf>
    <xf numFmtId="0" fontId="4" fillId="0" borderId="32" xfId="0" applyFont="1" applyBorder="1" applyAlignment="1" applyProtection="1">
      <alignment horizontal="center" vertical="center"/>
    </xf>
    <xf numFmtId="0" fontId="16" fillId="0" borderId="31" xfId="0" applyFont="1" applyBorder="1" applyAlignment="1" applyProtection="1">
      <alignment horizontal="left" vertical="center" wrapText="1" indent="3"/>
    </xf>
    <xf numFmtId="0" fontId="0" fillId="0" borderId="31" xfId="0" applyBorder="1" applyProtection="1"/>
    <xf numFmtId="0" fontId="4" fillId="0" borderId="31" xfId="0" applyFont="1" applyBorder="1" applyAlignment="1" applyProtection="1">
      <alignment horizontal="center" vertical="center"/>
    </xf>
    <xf numFmtId="0" fontId="7" fillId="0" borderId="31" xfId="0" applyFont="1" applyBorder="1" applyAlignment="1" applyProtection="1">
      <alignment horizontal="center" vertical="center" wrapText="1"/>
    </xf>
    <xf numFmtId="4" fontId="33" fillId="2" borderId="33" xfId="0" applyNumberFormat="1" applyFont="1" applyFill="1" applyBorder="1" applyAlignment="1" applyProtection="1">
      <alignment horizontal="center" vertical="center" wrapText="1"/>
    </xf>
    <xf numFmtId="0" fontId="34" fillId="0" borderId="4" xfId="0" applyFont="1" applyBorder="1" applyAlignment="1" applyProtection="1">
      <alignment horizontal="center" vertical="center"/>
    </xf>
    <xf numFmtId="4" fontId="35" fillId="2" borderId="4" xfId="0" applyNumberFormat="1" applyFont="1" applyFill="1" applyBorder="1" applyAlignment="1" applyProtection="1">
      <alignment horizontal="center" vertical="center" wrapText="1"/>
    </xf>
    <xf numFmtId="0" fontId="5" fillId="4" borderId="11" xfId="0" applyFont="1" applyFill="1" applyBorder="1" applyAlignment="1" applyProtection="1">
      <alignment horizontal="center" vertical="center"/>
    </xf>
    <xf numFmtId="0" fontId="5" fillId="4" borderId="4" xfId="0" applyFont="1" applyFill="1" applyBorder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3" xfId="0" applyFont="1" applyFill="1" applyBorder="1" applyAlignment="1" applyProtection="1">
      <alignment horizontal="center" vertical="center"/>
    </xf>
    <xf numFmtId="0" fontId="5" fillId="4" borderId="17" xfId="0" applyFont="1" applyFill="1" applyBorder="1" applyAlignment="1" applyProtection="1">
      <alignment horizontal="center" vertical="center" wrapText="1"/>
    </xf>
    <xf numFmtId="0" fontId="5" fillId="4" borderId="6" xfId="0" applyFont="1" applyFill="1" applyBorder="1" applyAlignment="1" applyProtection="1">
      <alignment horizontal="center" vertical="center" wrapText="1"/>
    </xf>
    <xf numFmtId="2" fontId="15" fillId="5" borderId="2" xfId="0" applyNumberFormat="1" applyFont="1" applyFill="1" applyBorder="1" applyAlignment="1" applyProtection="1">
      <alignment horizontal="center"/>
    </xf>
    <xf numFmtId="2" fontId="15" fillId="5" borderId="3" xfId="0" applyNumberFormat="1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left" indent="1"/>
      <protection locked="0"/>
    </xf>
    <xf numFmtId="0" fontId="4" fillId="0" borderId="13" xfId="0" applyFont="1" applyBorder="1" applyAlignment="1" applyProtection="1">
      <alignment horizontal="left" indent="1"/>
      <protection locked="0"/>
    </xf>
    <xf numFmtId="14" fontId="4" fillId="0" borderId="6" xfId="0" applyNumberFormat="1" applyFont="1" applyBorder="1" applyAlignment="1" applyProtection="1">
      <alignment horizontal="left" indent="1"/>
      <protection locked="0"/>
    </xf>
    <xf numFmtId="14" fontId="4" fillId="0" borderId="18" xfId="0" applyNumberFormat="1" applyFont="1" applyBorder="1" applyAlignment="1" applyProtection="1">
      <alignment horizontal="left" indent="1"/>
      <protection locked="0"/>
    </xf>
    <xf numFmtId="0" fontId="4" fillId="0" borderId="4" xfId="0" applyFont="1" applyBorder="1" applyAlignment="1" applyProtection="1">
      <alignment horizontal="left" indent="1"/>
      <protection locked="0"/>
    </xf>
    <xf numFmtId="0" fontId="4" fillId="0" borderId="12" xfId="0" applyFont="1" applyBorder="1" applyAlignment="1" applyProtection="1">
      <alignment horizontal="left" indent="1"/>
      <protection locked="0"/>
    </xf>
    <xf numFmtId="0" fontId="9" fillId="3" borderId="27" xfId="0" applyFont="1" applyFill="1" applyBorder="1" applyAlignment="1" applyProtection="1">
      <alignment horizontal="center" vertical="center" wrapText="1"/>
    </xf>
    <xf numFmtId="0" fontId="9" fillId="3" borderId="28" xfId="0" applyFont="1" applyFill="1" applyBorder="1" applyAlignment="1" applyProtection="1">
      <alignment horizontal="center" vertical="center" wrapText="1"/>
    </xf>
    <xf numFmtId="0" fontId="9" fillId="3" borderId="27" xfId="0" applyFont="1" applyFill="1" applyBorder="1" applyAlignment="1" applyProtection="1">
      <alignment horizontal="center" vertical="center"/>
    </xf>
    <xf numFmtId="0" fontId="9" fillId="3" borderId="28" xfId="0" applyFont="1" applyFill="1" applyBorder="1" applyAlignment="1" applyProtection="1">
      <alignment horizontal="center" vertical="center"/>
    </xf>
    <xf numFmtId="0" fontId="14" fillId="0" borderId="29" xfId="0" applyFont="1" applyBorder="1" applyAlignment="1" applyProtection="1">
      <alignment horizontal="center"/>
    </xf>
    <xf numFmtId="0" fontId="14" fillId="0" borderId="30" xfId="0" applyFont="1" applyBorder="1" applyAlignment="1" applyProtection="1">
      <alignment horizontal="center"/>
    </xf>
    <xf numFmtId="0" fontId="14" fillId="0" borderId="21" xfId="0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14" fillId="0" borderId="4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 wrapText="1"/>
    </xf>
    <xf numFmtId="0" fontId="14" fillId="0" borderId="4" xfId="0" applyFont="1" applyBorder="1" applyAlignment="1" applyProtection="1">
      <alignment horizontal="center" vertical="center" wrapText="1"/>
    </xf>
    <xf numFmtId="0" fontId="29" fillId="0" borderId="4" xfId="0" applyFont="1" applyBorder="1" applyAlignment="1" applyProtection="1">
      <alignment horizontal="right"/>
    </xf>
    <xf numFmtId="14" fontId="29" fillId="0" borderId="4" xfId="1" applyNumberFormat="1" applyFont="1" applyBorder="1" applyAlignment="1">
      <alignment horizontal="left" indent="1"/>
    </xf>
    <xf numFmtId="0" fontId="29" fillId="0" borderId="4" xfId="1" applyFont="1" applyBorder="1" applyAlignment="1">
      <alignment horizontal="left" indent="1"/>
    </xf>
    <xf numFmtId="0" fontId="31" fillId="6" borderId="9" xfId="1" applyFont="1" applyFill="1" applyBorder="1" applyAlignment="1">
      <alignment horizontal="center"/>
    </xf>
    <xf numFmtId="0" fontId="31" fillId="6" borderId="16" xfId="1" applyFont="1" applyFill="1" applyBorder="1" applyAlignment="1">
      <alignment horizontal="center"/>
    </xf>
    <xf numFmtId="0" fontId="31" fillId="6" borderId="10" xfId="1" applyFont="1" applyFill="1" applyBorder="1" applyAlignment="1">
      <alignment horizontal="center"/>
    </xf>
    <xf numFmtId="0" fontId="21" fillId="0" borderId="9" xfId="1" applyFont="1" applyBorder="1"/>
    <xf numFmtId="0" fontId="21" fillId="0" borderId="16" xfId="1" applyFont="1" applyBorder="1"/>
    <xf numFmtId="0" fontId="21" fillId="0" borderId="10" xfId="1" applyFont="1" applyBorder="1"/>
    <xf numFmtId="0" fontId="21" fillId="0" borderId="9" xfId="1" applyFont="1" applyBorder="1" applyAlignment="1"/>
    <xf numFmtId="0" fontId="21" fillId="0" borderId="16" xfId="1" applyFont="1" applyBorder="1" applyAlignment="1"/>
    <xf numFmtId="0" fontId="21" fillId="0" borderId="10" xfId="1" applyFont="1" applyBorder="1" applyAlignment="1"/>
    <xf numFmtId="0" fontId="31" fillId="6" borderId="23" xfId="1" applyFont="1" applyFill="1" applyBorder="1" applyAlignment="1">
      <alignment horizontal="center"/>
    </xf>
    <xf numFmtId="0" fontId="31" fillId="6" borderId="22" xfId="1" applyFont="1" applyFill="1" applyBorder="1" applyAlignment="1">
      <alignment horizontal="center"/>
    </xf>
    <xf numFmtId="0" fontId="31" fillId="6" borderId="24" xfId="1" applyFont="1" applyFill="1" applyBorder="1" applyAlignment="1">
      <alignment horizontal="center"/>
    </xf>
    <xf numFmtId="0" fontId="22" fillId="0" borderId="9" xfId="1" applyFont="1" applyBorder="1" applyAlignment="1">
      <alignment vertical="top" wrapText="1"/>
    </xf>
    <xf numFmtId="0" fontId="22" fillId="0" borderId="16" xfId="1" applyFont="1" applyBorder="1" applyAlignment="1">
      <alignment vertical="top" wrapText="1"/>
    </xf>
    <xf numFmtId="0" fontId="22" fillId="0" borderId="10" xfId="1" applyFont="1" applyBorder="1" applyAlignment="1">
      <alignment vertical="top" wrapText="1"/>
    </xf>
    <xf numFmtId="0" fontId="31" fillId="6" borderId="8" xfId="1" applyFont="1" applyFill="1" applyBorder="1" applyAlignment="1">
      <alignment horizontal="center"/>
    </xf>
    <xf numFmtId="0" fontId="31" fillId="6" borderId="0" xfId="1" applyFont="1" applyFill="1" applyBorder="1" applyAlignment="1">
      <alignment horizontal="center"/>
    </xf>
    <xf numFmtId="0" fontId="22" fillId="0" borderId="9" xfId="1" applyFont="1" applyBorder="1" applyAlignment="1">
      <alignment horizontal="center" vertical="top" wrapText="1"/>
    </xf>
    <xf numFmtId="0" fontId="22" fillId="0" borderId="16" xfId="1" applyFont="1" applyBorder="1" applyAlignment="1">
      <alignment horizontal="center" vertical="top" wrapText="1"/>
    </xf>
    <xf numFmtId="0" fontId="22" fillId="0" borderId="10" xfId="1" applyFont="1" applyBorder="1" applyAlignment="1">
      <alignment horizontal="center" vertical="top" wrapText="1"/>
    </xf>
    <xf numFmtId="0" fontId="21" fillId="0" borderId="4" xfId="1" applyFont="1" applyBorder="1" applyAlignment="1">
      <alignment horizontal="left" vertical="top"/>
    </xf>
    <xf numFmtId="0" fontId="21" fillId="0" borderId="9" xfId="1" applyFont="1" applyBorder="1" applyAlignment="1">
      <alignment horizontal="left" vertical="top"/>
    </xf>
    <xf numFmtId="0" fontId="31" fillId="6" borderId="4" xfId="1" applyFont="1" applyFill="1" applyBorder="1" applyAlignment="1">
      <alignment horizontal="center"/>
    </xf>
    <xf numFmtId="0" fontId="21" fillId="0" borderId="4" xfId="1" applyFont="1" applyBorder="1"/>
    <xf numFmtId="0" fontId="22" fillId="0" borderId="4" xfId="1" applyFont="1" applyBorder="1" applyAlignment="1">
      <alignment horizontal="center" vertical="top" wrapText="1"/>
    </xf>
  </cellXfs>
  <cellStyles count="3">
    <cellStyle name="Обычный" xfId="0" builtinId="0"/>
    <cellStyle name="Обычный 2" xfId="1"/>
    <cellStyle name="Обычный 3" xfId="2"/>
  </cellStyles>
  <dxfs count="2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91531F"/>
      <color rgb="FFF8EB9E"/>
      <color rgb="FFE85C06"/>
      <color rgb="FFE46D0A"/>
      <color rgb="FFC9600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5.png"/><Relationship Id="rId1" Type="http://schemas.openxmlformats.org/officeDocument/2006/relationships/image" Target="../media/image1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200472</xdr:colOff>
      <xdr:row>8</xdr:row>
      <xdr:rowOff>95248</xdr:rowOff>
    </xdr:from>
    <xdr:to>
      <xdr:col>2</xdr:col>
      <xdr:colOff>1248223</xdr:colOff>
      <xdr:row>8</xdr:row>
      <xdr:rowOff>1142999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497" y="4486273"/>
          <a:ext cx="1047751" cy="1047751"/>
        </a:xfrm>
        <a:prstGeom prst="rect">
          <a:avLst/>
        </a:prstGeom>
      </xdr:spPr>
    </xdr:pic>
    <xdr:clientData/>
  </xdr:twoCellAnchor>
  <xdr:twoCellAnchor editAs="oneCell">
    <xdr:from>
      <xdr:col>2</xdr:col>
      <xdr:colOff>290919</xdr:colOff>
      <xdr:row>9</xdr:row>
      <xdr:rowOff>114027</xdr:rowOff>
    </xdr:from>
    <xdr:to>
      <xdr:col>2</xdr:col>
      <xdr:colOff>1292676</xdr:colOff>
      <xdr:row>9</xdr:row>
      <xdr:rowOff>1115784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2944" y="5771877"/>
          <a:ext cx="1001757" cy="1001757"/>
        </a:xfrm>
        <a:prstGeom prst="rect">
          <a:avLst/>
        </a:prstGeom>
      </xdr:spPr>
    </xdr:pic>
    <xdr:clientData/>
  </xdr:twoCellAnchor>
  <xdr:twoCellAnchor editAs="oneCell">
    <xdr:from>
      <xdr:col>4</xdr:col>
      <xdr:colOff>84973</xdr:colOff>
      <xdr:row>7</xdr:row>
      <xdr:rowOff>279665</xdr:rowOff>
    </xdr:from>
    <xdr:to>
      <xdr:col>4</xdr:col>
      <xdr:colOff>1488118</xdr:colOff>
      <xdr:row>7</xdr:row>
      <xdr:rowOff>942559</xdr:rowOff>
    </xdr:to>
    <xdr:pic>
      <xdr:nvPicPr>
        <xdr:cNvPr id="5" name="Рисунок 4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76473" y="3403865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4</xdr:col>
      <xdr:colOff>105304</xdr:colOff>
      <xdr:row>8</xdr:row>
      <xdr:rowOff>270381</xdr:rowOff>
    </xdr:from>
    <xdr:to>
      <xdr:col>4</xdr:col>
      <xdr:colOff>1508449</xdr:colOff>
      <xdr:row>8</xdr:row>
      <xdr:rowOff>933275</xdr:rowOff>
    </xdr:to>
    <xdr:pic>
      <xdr:nvPicPr>
        <xdr:cNvPr id="6" name="Рисунок 5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96804" y="4661406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4</xdr:col>
      <xdr:colOff>73607</xdr:colOff>
      <xdr:row>9</xdr:row>
      <xdr:rowOff>241085</xdr:rowOff>
    </xdr:from>
    <xdr:to>
      <xdr:col>4</xdr:col>
      <xdr:colOff>1476752</xdr:colOff>
      <xdr:row>9</xdr:row>
      <xdr:rowOff>903979</xdr:rowOff>
    </xdr:to>
    <xdr:pic>
      <xdr:nvPicPr>
        <xdr:cNvPr id="7" name="Рисунок 6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65107" y="5898935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2</xdr:col>
      <xdr:colOff>107924</xdr:colOff>
      <xdr:row>10</xdr:row>
      <xdr:rowOff>149678</xdr:rowOff>
    </xdr:from>
    <xdr:to>
      <xdr:col>2</xdr:col>
      <xdr:colOff>1435504</xdr:colOff>
      <xdr:row>10</xdr:row>
      <xdr:rowOff>1047749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9949" y="7074353"/>
          <a:ext cx="1327580" cy="898071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</xdr:colOff>
      <xdr:row>11</xdr:row>
      <xdr:rowOff>195261</xdr:rowOff>
    </xdr:from>
    <xdr:to>
      <xdr:col>2</xdr:col>
      <xdr:colOff>1469572</xdr:colOff>
      <xdr:row>11</xdr:row>
      <xdr:rowOff>898071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978" y="8386761"/>
          <a:ext cx="1405619" cy="702810"/>
        </a:xfrm>
        <a:prstGeom prst="rect">
          <a:avLst/>
        </a:prstGeom>
      </xdr:spPr>
    </xdr:pic>
    <xdr:clientData/>
  </xdr:twoCellAnchor>
  <xdr:twoCellAnchor editAs="oneCell">
    <xdr:from>
      <xdr:col>4</xdr:col>
      <xdr:colOff>109627</xdr:colOff>
      <xdr:row>10</xdr:row>
      <xdr:rowOff>236284</xdr:rowOff>
    </xdr:from>
    <xdr:to>
      <xdr:col>4</xdr:col>
      <xdr:colOff>1512772</xdr:colOff>
      <xdr:row>10</xdr:row>
      <xdr:rowOff>899178</xdr:rowOff>
    </xdr:to>
    <xdr:pic>
      <xdr:nvPicPr>
        <xdr:cNvPr id="10" name="Рисунок 9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01127" y="7160959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4</xdr:col>
      <xdr:colOff>98741</xdr:colOff>
      <xdr:row>11</xdr:row>
      <xdr:rowOff>239005</xdr:rowOff>
    </xdr:from>
    <xdr:to>
      <xdr:col>4</xdr:col>
      <xdr:colOff>1501886</xdr:colOff>
      <xdr:row>11</xdr:row>
      <xdr:rowOff>901899</xdr:rowOff>
    </xdr:to>
    <xdr:pic>
      <xdr:nvPicPr>
        <xdr:cNvPr id="11" name="Рисунок 10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90241" y="8430505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4</xdr:col>
      <xdr:colOff>112348</xdr:colOff>
      <xdr:row>13</xdr:row>
      <xdr:rowOff>252612</xdr:rowOff>
    </xdr:from>
    <xdr:to>
      <xdr:col>4</xdr:col>
      <xdr:colOff>1515493</xdr:colOff>
      <xdr:row>13</xdr:row>
      <xdr:rowOff>915506</xdr:rowOff>
    </xdr:to>
    <xdr:pic>
      <xdr:nvPicPr>
        <xdr:cNvPr id="12" name="Рисунок 11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03848" y="10977762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4</xdr:col>
      <xdr:colOff>101462</xdr:colOff>
      <xdr:row>14</xdr:row>
      <xdr:rowOff>268940</xdr:rowOff>
    </xdr:from>
    <xdr:to>
      <xdr:col>4</xdr:col>
      <xdr:colOff>1504607</xdr:colOff>
      <xdr:row>14</xdr:row>
      <xdr:rowOff>931834</xdr:rowOff>
    </xdr:to>
    <xdr:pic>
      <xdr:nvPicPr>
        <xdr:cNvPr id="13" name="Рисунок 12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92962" y="12260915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4</xdr:col>
      <xdr:colOff>90576</xdr:colOff>
      <xdr:row>15</xdr:row>
      <xdr:rowOff>312483</xdr:rowOff>
    </xdr:from>
    <xdr:to>
      <xdr:col>4</xdr:col>
      <xdr:colOff>1493721</xdr:colOff>
      <xdr:row>15</xdr:row>
      <xdr:rowOff>975377</xdr:rowOff>
    </xdr:to>
    <xdr:pic>
      <xdr:nvPicPr>
        <xdr:cNvPr id="14" name="Рисунок 13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82076" y="13571283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4</xdr:col>
      <xdr:colOff>79690</xdr:colOff>
      <xdr:row>16</xdr:row>
      <xdr:rowOff>301597</xdr:rowOff>
    </xdr:from>
    <xdr:to>
      <xdr:col>4</xdr:col>
      <xdr:colOff>1482835</xdr:colOff>
      <xdr:row>16</xdr:row>
      <xdr:rowOff>964491</xdr:rowOff>
    </xdr:to>
    <xdr:pic>
      <xdr:nvPicPr>
        <xdr:cNvPr id="15" name="Рисунок 14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71190" y="14827222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13</xdr:row>
      <xdr:rowOff>217712</xdr:rowOff>
    </xdr:from>
    <xdr:to>
      <xdr:col>2</xdr:col>
      <xdr:colOff>1471646</xdr:colOff>
      <xdr:row>13</xdr:row>
      <xdr:rowOff>870855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10942862"/>
          <a:ext cx="1376396" cy="653143"/>
        </a:xfrm>
        <a:prstGeom prst="rect">
          <a:avLst/>
        </a:prstGeom>
      </xdr:spPr>
    </xdr:pic>
    <xdr:clientData/>
  </xdr:twoCellAnchor>
  <xdr:twoCellAnchor editAs="oneCell">
    <xdr:from>
      <xdr:col>2</xdr:col>
      <xdr:colOff>238149</xdr:colOff>
      <xdr:row>14</xdr:row>
      <xdr:rowOff>73208</xdr:rowOff>
    </xdr:from>
    <xdr:to>
      <xdr:col>2</xdr:col>
      <xdr:colOff>1347106</xdr:colOff>
      <xdr:row>14</xdr:row>
      <xdr:rowOff>1074964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74" y="12065183"/>
          <a:ext cx="1108957" cy="1001756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15</xdr:row>
      <xdr:rowOff>95249</xdr:rowOff>
    </xdr:from>
    <xdr:to>
      <xdr:col>2</xdr:col>
      <xdr:colOff>1382485</xdr:colOff>
      <xdr:row>15</xdr:row>
      <xdr:rowOff>1046903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5310" y="13354049"/>
          <a:ext cx="1219200" cy="95165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16</xdr:row>
      <xdr:rowOff>163285</xdr:rowOff>
    </xdr:from>
    <xdr:to>
      <xdr:col>2</xdr:col>
      <xdr:colOff>1478245</xdr:colOff>
      <xdr:row>16</xdr:row>
      <xdr:rowOff>948826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14688910"/>
          <a:ext cx="1382995" cy="785541"/>
        </a:xfrm>
        <a:prstGeom prst="rect">
          <a:avLst/>
        </a:prstGeom>
      </xdr:spPr>
    </xdr:pic>
    <xdr:clientData/>
  </xdr:twoCellAnchor>
  <xdr:twoCellAnchor editAs="oneCell">
    <xdr:from>
      <xdr:col>4</xdr:col>
      <xdr:colOff>109626</xdr:colOff>
      <xdr:row>18</xdr:row>
      <xdr:rowOff>290712</xdr:rowOff>
    </xdr:from>
    <xdr:to>
      <xdr:col>4</xdr:col>
      <xdr:colOff>1512771</xdr:colOff>
      <xdr:row>18</xdr:row>
      <xdr:rowOff>953606</xdr:rowOff>
    </xdr:to>
    <xdr:pic>
      <xdr:nvPicPr>
        <xdr:cNvPr id="20" name="Рисунок 19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01126" y="16397487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4</xdr:col>
      <xdr:colOff>98740</xdr:colOff>
      <xdr:row>19</xdr:row>
      <xdr:rowOff>279826</xdr:rowOff>
    </xdr:from>
    <xdr:to>
      <xdr:col>4</xdr:col>
      <xdr:colOff>1501885</xdr:colOff>
      <xdr:row>19</xdr:row>
      <xdr:rowOff>942720</xdr:rowOff>
    </xdr:to>
    <xdr:pic>
      <xdr:nvPicPr>
        <xdr:cNvPr id="21" name="Рисунок 20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90240" y="17653426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4</xdr:col>
      <xdr:colOff>76968</xdr:colOff>
      <xdr:row>22</xdr:row>
      <xdr:rowOff>271661</xdr:rowOff>
    </xdr:from>
    <xdr:to>
      <xdr:col>4</xdr:col>
      <xdr:colOff>1480113</xdr:colOff>
      <xdr:row>22</xdr:row>
      <xdr:rowOff>934555</xdr:rowOff>
    </xdr:to>
    <xdr:pic>
      <xdr:nvPicPr>
        <xdr:cNvPr id="22" name="Рисунок 21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68468" y="21445736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2</xdr:col>
      <xdr:colOff>63826</xdr:colOff>
      <xdr:row>18</xdr:row>
      <xdr:rowOff>162638</xdr:rowOff>
    </xdr:from>
    <xdr:to>
      <xdr:col>2</xdr:col>
      <xdr:colOff>1442358</xdr:colOff>
      <xdr:row>18</xdr:row>
      <xdr:rowOff>952499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851" y="16269413"/>
          <a:ext cx="1378532" cy="789861"/>
        </a:xfrm>
        <a:prstGeom prst="rect">
          <a:avLst/>
        </a:prstGeom>
      </xdr:spPr>
    </xdr:pic>
    <xdr:clientData/>
  </xdr:twoCellAnchor>
  <xdr:twoCellAnchor editAs="oneCell">
    <xdr:from>
      <xdr:col>2</xdr:col>
      <xdr:colOff>52564</xdr:colOff>
      <xdr:row>19</xdr:row>
      <xdr:rowOff>176891</xdr:rowOff>
    </xdr:from>
    <xdr:to>
      <xdr:col>2</xdr:col>
      <xdr:colOff>1469573</xdr:colOff>
      <xdr:row>19</xdr:row>
      <xdr:rowOff>925285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909756">
          <a:off x="4824589" y="17550491"/>
          <a:ext cx="1417009" cy="748394"/>
        </a:xfrm>
        <a:prstGeom prst="rect">
          <a:avLst/>
        </a:prstGeom>
      </xdr:spPr>
    </xdr:pic>
    <xdr:clientData/>
  </xdr:twoCellAnchor>
  <xdr:twoCellAnchor editAs="oneCell">
    <xdr:from>
      <xdr:col>2</xdr:col>
      <xdr:colOff>109808</xdr:colOff>
      <xdr:row>22</xdr:row>
      <xdr:rowOff>21772</xdr:rowOff>
    </xdr:from>
    <xdr:to>
      <xdr:col>2</xdr:col>
      <xdr:colOff>1494064</xdr:colOff>
      <xdr:row>22</xdr:row>
      <xdr:rowOff>947057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1358" y="18500272"/>
          <a:ext cx="1384256" cy="925285"/>
        </a:xfrm>
        <a:prstGeom prst="rect">
          <a:avLst/>
        </a:prstGeom>
      </xdr:spPr>
    </xdr:pic>
    <xdr:clientData/>
  </xdr:twoCellAnchor>
  <xdr:twoCellAnchor editAs="oneCell">
    <xdr:from>
      <xdr:col>4</xdr:col>
      <xdr:colOff>106904</xdr:colOff>
      <xdr:row>23</xdr:row>
      <xdr:rowOff>315204</xdr:rowOff>
    </xdr:from>
    <xdr:to>
      <xdr:col>4</xdr:col>
      <xdr:colOff>1510049</xdr:colOff>
      <xdr:row>23</xdr:row>
      <xdr:rowOff>978098</xdr:rowOff>
    </xdr:to>
    <xdr:pic>
      <xdr:nvPicPr>
        <xdr:cNvPr id="26" name="Рисунок 25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98404" y="22756104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4</xdr:col>
      <xdr:colOff>82411</xdr:colOff>
      <xdr:row>24</xdr:row>
      <xdr:rowOff>304318</xdr:rowOff>
    </xdr:from>
    <xdr:to>
      <xdr:col>4</xdr:col>
      <xdr:colOff>1485556</xdr:colOff>
      <xdr:row>24</xdr:row>
      <xdr:rowOff>967212</xdr:rowOff>
    </xdr:to>
    <xdr:pic>
      <xdr:nvPicPr>
        <xdr:cNvPr id="27" name="Рисунок 26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73911" y="24012043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4</xdr:col>
      <xdr:colOff>125954</xdr:colOff>
      <xdr:row>25</xdr:row>
      <xdr:rowOff>320647</xdr:rowOff>
    </xdr:from>
    <xdr:to>
      <xdr:col>4</xdr:col>
      <xdr:colOff>1529099</xdr:colOff>
      <xdr:row>25</xdr:row>
      <xdr:rowOff>983541</xdr:rowOff>
    </xdr:to>
    <xdr:pic>
      <xdr:nvPicPr>
        <xdr:cNvPr id="28" name="Рисунок 27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17454" y="25295197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197817</xdr:colOff>
      <xdr:row>23</xdr:row>
      <xdr:rowOff>68035</xdr:rowOff>
    </xdr:from>
    <xdr:to>
      <xdr:col>2</xdr:col>
      <xdr:colOff>1295400</xdr:colOff>
      <xdr:row>23</xdr:row>
      <xdr:rowOff>937080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9367" y="19594285"/>
          <a:ext cx="1097583" cy="869045"/>
        </a:xfrm>
        <a:prstGeom prst="rect">
          <a:avLst/>
        </a:prstGeom>
      </xdr:spPr>
    </xdr:pic>
    <xdr:clientData/>
  </xdr:twoCellAnchor>
  <xdr:twoCellAnchor editAs="oneCell">
    <xdr:from>
      <xdr:col>2</xdr:col>
      <xdr:colOff>67591</xdr:colOff>
      <xdr:row>24</xdr:row>
      <xdr:rowOff>285748</xdr:rowOff>
    </xdr:from>
    <xdr:to>
      <xdr:col>2</xdr:col>
      <xdr:colOff>1439285</xdr:colOff>
      <xdr:row>24</xdr:row>
      <xdr:rowOff>966108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9616" y="23993473"/>
          <a:ext cx="1371694" cy="680360"/>
        </a:xfrm>
        <a:prstGeom prst="rect">
          <a:avLst/>
        </a:prstGeom>
      </xdr:spPr>
    </xdr:pic>
    <xdr:clientData/>
  </xdr:twoCellAnchor>
  <xdr:twoCellAnchor editAs="oneCell">
    <xdr:from>
      <xdr:col>2</xdr:col>
      <xdr:colOff>35809</xdr:colOff>
      <xdr:row>25</xdr:row>
      <xdr:rowOff>299357</xdr:rowOff>
    </xdr:from>
    <xdr:to>
      <xdr:col>2</xdr:col>
      <xdr:colOff>1452579</xdr:colOff>
      <xdr:row>25</xdr:row>
      <xdr:rowOff>925285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7834" y="25273907"/>
          <a:ext cx="1416770" cy="625928"/>
        </a:xfrm>
        <a:prstGeom prst="rect">
          <a:avLst/>
        </a:prstGeom>
      </xdr:spPr>
    </xdr:pic>
    <xdr:clientData/>
  </xdr:twoCellAnchor>
  <xdr:twoCellAnchor editAs="oneCell">
    <xdr:from>
      <xdr:col>4</xdr:col>
      <xdr:colOff>90576</xdr:colOff>
      <xdr:row>26</xdr:row>
      <xdr:rowOff>258055</xdr:rowOff>
    </xdr:from>
    <xdr:to>
      <xdr:col>4</xdr:col>
      <xdr:colOff>1493721</xdr:colOff>
      <xdr:row>26</xdr:row>
      <xdr:rowOff>920949</xdr:rowOff>
    </xdr:to>
    <xdr:pic>
      <xdr:nvPicPr>
        <xdr:cNvPr id="32" name="Рисунок 31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82076" y="26499430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2</xdr:col>
      <xdr:colOff>66491</xdr:colOff>
      <xdr:row>26</xdr:row>
      <xdr:rowOff>244926</xdr:rowOff>
    </xdr:from>
    <xdr:to>
      <xdr:col>2</xdr:col>
      <xdr:colOff>1467958</xdr:colOff>
      <xdr:row>26</xdr:row>
      <xdr:rowOff>966105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516" y="26486301"/>
          <a:ext cx="1401467" cy="721179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38</xdr:row>
      <xdr:rowOff>272142</xdr:rowOff>
    </xdr:from>
    <xdr:to>
      <xdr:col>4</xdr:col>
      <xdr:colOff>1540656</xdr:colOff>
      <xdr:row>38</xdr:row>
      <xdr:rowOff>966106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5929" y="31409367"/>
          <a:ext cx="1486227" cy="693964"/>
        </a:xfrm>
        <a:prstGeom prst="rect">
          <a:avLst/>
        </a:prstGeom>
      </xdr:spPr>
    </xdr:pic>
    <xdr:clientData/>
  </xdr:twoCellAnchor>
  <xdr:twoCellAnchor editAs="oneCell">
    <xdr:from>
      <xdr:col>4</xdr:col>
      <xdr:colOff>60861</xdr:colOff>
      <xdr:row>39</xdr:row>
      <xdr:rowOff>222908</xdr:rowOff>
    </xdr:from>
    <xdr:to>
      <xdr:col>4</xdr:col>
      <xdr:colOff>1547088</xdr:colOff>
      <xdr:row>39</xdr:row>
      <xdr:rowOff>916872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2361" y="32626958"/>
          <a:ext cx="1486227" cy="693964"/>
        </a:xfrm>
        <a:prstGeom prst="rect">
          <a:avLst/>
        </a:prstGeom>
      </xdr:spPr>
    </xdr:pic>
    <xdr:clientData/>
  </xdr:twoCellAnchor>
  <xdr:twoCellAnchor editAs="oneCell">
    <xdr:from>
      <xdr:col>4</xdr:col>
      <xdr:colOff>59871</xdr:colOff>
      <xdr:row>40</xdr:row>
      <xdr:rowOff>277584</xdr:rowOff>
    </xdr:from>
    <xdr:to>
      <xdr:col>4</xdr:col>
      <xdr:colOff>1546098</xdr:colOff>
      <xdr:row>40</xdr:row>
      <xdr:rowOff>971548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1371" y="33948459"/>
          <a:ext cx="1486227" cy="693964"/>
        </a:xfrm>
        <a:prstGeom prst="rect">
          <a:avLst/>
        </a:prstGeom>
      </xdr:spPr>
    </xdr:pic>
    <xdr:clientData/>
  </xdr:twoCellAnchor>
  <xdr:twoCellAnchor editAs="oneCell">
    <xdr:from>
      <xdr:col>2</xdr:col>
      <xdr:colOff>129541</xdr:colOff>
      <xdr:row>38</xdr:row>
      <xdr:rowOff>122465</xdr:rowOff>
    </xdr:from>
    <xdr:to>
      <xdr:col>2</xdr:col>
      <xdr:colOff>1398022</xdr:colOff>
      <xdr:row>38</xdr:row>
      <xdr:rowOff>1047750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1566" y="31259690"/>
          <a:ext cx="1268481" cy="925285"/>
        </a:xfrm>
        <a:prstGeom prst="rect">
          <a:avLst/>
        </a:prstGeom>
      </xdr:spPr>
    </xdr:pic>
    <xdr:clientData/>
  </xdr:twoCellAnchor>
  <xdr:twoCellAnchor editAs="oneCell">
    <xdr:from>
      <xdr:col>2</xdr:col>
      <xdr:colOff>96408</xdr:colOff>
      <xdr:row>39</xdr:row>
      <xdr:rowOff>190498</xdr:rowOff>
    </xdr:from>
    <xdr:to>
      <xdr:col>2</xdr:col>
      <xdr:colOff>1460712</xdr:colOff>
      <xdr:row>39</xdr:row>
      <xdr:rowOff>1047749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8433" y="32594548"/>
          <a:ext cx="1364304" cy="857251"/>
        </a:xfrm>
        <a:prstGeom prst="rect">
          <a:avLst/>
        </a:prstGeom>
      </xdr:spPr>
    </xdr:pic>
    <xdr:clientData/>
  </xdr:twoCellAnchor>
  <xdr:twoCellAnchor editAs="oneCell">
    <xdr:from>
      <xdr:col>2</xdr:col>
      <xdr:colOff>62071</xdr:colOff>
      <xdr:row>40</xdr:row>
      <xdr:rowOff>156787</xdr:rowOff>
    </xdr:from>
    <xdr:to>
      <xdr:col>2</xdr:col>
      <xdr:colOff>1469571</xdr:colOff>
      <xdr:row>40</xdr:row>
      <xdr:rowOff>1034142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4096" y="33827662"/>
          <a:ext cx="1407500" cy="877355"/>
        </a:xfrm>
        <a:prstGeom prst="rect">
          <a:avLst/>
        </a:prstGeom>
      </xdr:spPr>
    </xdr:pic>
    <xdr:clientData/>
  </xdr:twoCellAnchor>
  <xdr:twoCellAnchor editAs="oneCell">
    <xdr:from>
      <xdr:col>4</xdr:col>
      <xdr:colOff>48985</xdr:colOff>
      <xdr:row>41</xdr:row>
      <xdr:rowOff>253091</xdr:rowOff>
    </xdr:from>
    <xdr:to>
      <xdr:col>4</xdr:col>
      <xdr:colOff>1535212</xdr:colOff>
      <xdr:row>41</xdr:row>
      <xdr:rowOff>947055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0485" y="35190791"/>
          <a:ext cx="1486227" cy="693964"/>
        </a:xfrm>
        <a:prstGeom prst="rect">
          <a:avLst/>
        </a:prstGeom>
      </xdr:spPr>
    </xdr:pic>
    <xdr:clientData/>
  </xdr:twoCellAnchor>
  <xdr:twoCellAnchor editAs="oneCell">
    <xdr:from>
      <xdr:col>4</xdr:col>
      <xdr:colOff>65313</xdr:colOff>
      <xdr:row>42</xdr:row>
      <xdr:rowOff>242205</xdr:rowOff>
    </xdr:from>
    <xdr:to>
      <xdr:col>4</xdr:col>
      <xdr:colOff>1551540</xdr:colOff>
      <xdr:row>42</xdr:row>
      <xdr:rowOff>936169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6813" y="36446730"/>
          <a:ext cx="1486227" cy="693964"/>
        </a:xfrm>
        <a:prstGeom prst="rect">
          <a:avLst/>
        </a:prstGeom>
      </xdr:spPr>
    </xdr:pic>
    <xdr:clientData/>
  </xdr:twoCellAnchor>
  <xdr:twoCellAnchor editAs="oneCell">
    <xdr:from>
      <xdr:col>4</xdr:col>
      <xdr:colOff>54428</xdr:colOff>
      <xdr:row>43</xdr:row>
      <xdr:rowOff>204105</xdr:rowOff>
    </xdr:from>
    <xdr:to>
      <xdr:col>4</xdr:col>
      <xdr:colOff>1540655</xdr:colOff>
      <xdr:row>43</xdr:row>
      <xdr:rowOff>898069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5928" y="37675455"/>
          <a:ext cx="1486227" cy="693964"/>
        </a:xfrm>
        <a:prstGeom prst="rect">
          <a:avLst/>
        </a:prstGeom>
      </xdr:spPr>
    </xdr:pic>
    <xdr:clientData/>
  </xdr:twoCellAnchor>
  <xdr:twoCellAnchor editAs="oneCell">
    <xdr:from>
      <xdr:col>4</xdr:col>
      <xdr:colOff>57149</xdr:colOff>
      <xdr:row>44</xdr:row>
      <xdr:rowOff>261255</xdr:rowOff>
    </xdr:from>
    <xdr:to>
      <xdr:col>4</xdr:col>
      <xdr:colOff>1543376</xdr:colOff>
      <xdr:row>44</xdr:row>
      <xdr:rowOff>955219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8649" y="38999430"/>
          <a:ext cx="1486227" cy="69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41</xdr:row>
      <xdr:rowOff>107479</xdr:rowOff>
    </xdr:from>
    <xdr:to>
      <xdr:col>2</xdr:col>
      <xdr:colOff>1333499</xdr:colOff>
      <xdr:row>41</xdr:row>
      <xdr:rowOff>1149275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9737" y="35045179"/>
          <a:ext cx="1115787" cy="1041796"/>
        </a:xfrm>
        <a:prstGeom prst="rect">
          <a:avLst/>
        </a:prstGeom>
      </xdr:spPr>
    </xdr:pic>
    <xdr:clientData/>
  </xdr:twoCellAnchor>
  <xdr:twoCellAnchor editAs="oneCell">
    <xdr:from>
      <xdr:col>2</xdr:col>
      <xdr:colOff>100976</xdr:colOff>
      <xdr:row>43</xdr:row>
      <xdr:rowOff>160377</xdr:rowOff>
    </xdr:from>
    <xdr:to>
      <xdr:col>2</xdr:col>
      <xdr:colOff>1428748</xdr:colOff>
      <xdr:row>43</xdr:row>
      <xdr:rowOff>1142998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001" y="37631727"/>
          <a:ext cx="1327772" cy="982621"/>
        </a:xfrm>
        <a:prstGeom prst="rect">
          <a:avLst/>
        </a:prstGeom>
      </xdr:spPr>
    </xdr:pic>
    <xdr:clientData/>
  </xdr:twoCellAnchor>
  <xdr:twoCellAnchor editAs="oneCell">
    <xdr:from>
      <xdr:col>2</xdr:col>
      <xdr:colOff>105257</xdr:colOff>
      <xdr:row>44</xdr:row>
      <xdr:rowOff>136071</xdr:rowOff>
    </xdr:from>
    <xdr:to>
      <xdr:col>2</xdr:col>
      <xdr:colOff>1397791</xdr:colOff>
      <xdr:row>44</xdr:row>
      <xdr:rowOff>1115785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7282" y="38874246"/>
          <a:ext cx="1292534" cy="979714"/>
        </a:xfrm>
        <a:prstGeom prst="rect">
          <a:avLst/>
        </a:prstGeom>
      </xdr:spPr>
    </xdr:pic>
    <xdr:clientData/>
  </xdr:twoCellAnchor>
  <xdr:twoCellAnchor editAs="oneCell">
    <xdr:from>
      <xdr:col>2</xdr:col>
      <xdr:colOff>263704</xdr:colOff>
      <xdr:row>45</xdr:row>
      <xdr:rowOff>86814</xdr:rowOff>
    </xdr:from>
    <xdr:to>
      <xdr:col>2</xdr:col>
      <xdr:colOff>1360712</xdr:colOff>
      <xdr:row>45</xdr:row>
      <xdr:rowOff>1183822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5729" y="40091814"/>
          <a:ext cx="1097008" cy="1097008"/>
        </a:xfrm>
        <a:prstGeom prst="rect">
          <a:avLst/>
        </a:prstGeom>
      </xdr:spPr>
    </xdr:pic>
    <xdr:clientData/>
  </xdr:twoCellAnchor>
  <xdr:twoCellAnchor editAs="oneCell">
    <xdr:from>
      <xdr:col>2</xdr:col>
      <xdr:colOff>209278</xdr:colOff>
      <xdr:row>46</xdr:row>
      <xdr:rowOff>54428</xdr:rowOff>
    </xdr:from>
    <xdr:to>
      <xdr:col>2</xdr:col>
      <xdr:colOff>1393100</xdr:colOff>
      <xdr:row>46</xdr:row>
      <xdr:rowOff>1238250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303" y="41326253"/>
          <a:ext cx="1183822" cy="1183822"/>
        </a:xfrm>
        <a:prstGeom prst="rect">
          <a:avLst/>
        </a:prstGeom>
      </xdr:spPr>
    </xdr:pic>
    <xdr:clientData/>
  </xdr:twoCellAnchor>
  <xdr:twoCellAnchor editAs="oneCell">
    <xdr:from>
      <xdr:col>4</xdr:col>
      <xdr:colOff>57149</xdr:colOff>
      <xdr:row>45</xdr:row>
      <xdr:rowOff>234041</xdr:rowOff>
    </xdr:from>
    <xdr:to>
      <xdr:col>4</xdr:col>
      <xdr:colOff>1543376</xdr:colOff>
      <xdr:row>45</xdr:row>
      <xdr:rowOff>928005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8649" y="40239041"/>
          <a:ext cx="1486227" cy="693964"/>
        </a:xfrm>
        <a:prstGeom prst="rect">
          <a:avLst/>
        </a:prstGeom>
      </xdr:spPr>
    </xdr:pic>
    <xdr:clientData/>
  </xdr:twoCellAnchor>
  <xdr:twoCellAnchor editAs="oneCell">
    <xdr:from>
      <xdr:col>4</xdr:col>
      <xdr:colOff>52450</xdr:colOff>
      <xdr:row>46</xdr:row>
      <xdr:rowOff>223156</xdr:rowOff>
    </xdr:from>
    <xdr:to>
      <xdr:col>4</xdr:col>
      <xdr:colOff>1538677</xdr:colOff>
      <xdr:row>46</xdr:row>
      <xdr:rowOff>917120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3950" y="41494981"/>
          <a:ext cx="1486227" cy="693964"/>
        </a:xfrm>
        <a:prstGeom prst="rect">
          <a:avLst/>
        </a:prstGeom>
      </xdr:spPr>
    </xdr:pic>
    <xdr:clientData/>
  </xdr:twoCellAnchor>
  <xdr:twoCellAnchor editAs="oneCell">
    <xdr:from>
      <xdr:col>4</xdr:col>
      <xdr:colOff>102671</xdr:colOff>
      <xdr:row>48</xdr:row>
      <xdr:rowOff>244929</xdr:rowOff>
    </xdr:from>
    <xdr:to>
      <xdr:col>4</xdr:col>
      <xdr:colOff>1531422</xdr:colOff>
      <xdr:row>48</xdr:row>
      <xdr:rowOff>966105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4171" y="43097904"/>
          <a:ext cx="1428751" cy="721176"/>
        </a:xfrm>
        <a:prstGeom prst="rect">
          <a:avLst/>
        </a:prstGeom>
      </xdr:spPr>
    </xdr:pic>
    <xdr:clientData/>
  </xdr:twoCellAnchor>
  <xdr:twoCellAnchor editAs="oneCell">
    <xdr:from>
      <xdr:col>4</xdr:col>
      <xdr:colOff>97971</xdr:colOff>
      <xdr:row>50</xdr:row>
      <xdr:rowOff>220436</xdr:rowOff>
    </xdr:from>
    <xdr:to>
      <xdr:col>4</xdr:col>
      <xdr:colOff>1526722</xdr:colOff>
      <xdr:row>50</xdr:row>
      <xdr:rowOff>941612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9471" y="45607061"/>
          <a:ext cx="1428751" cy="721176"/>
        </a:xfrm>
        <a:prstGeom prst="rect">
          <a:avLst/>
        </a:prstGeom>
      </xdr:spPr>
    </xdr:pic>
    <xdr:clientData/>
  </xdr:twoCellAnchor>
  <xdr:twoCellAnchor editAs="oneCell">
    <xdr:from>
      <xdr:col>4</xdr:col>
      <xdr:colOff>100692</xdr:colOff>
      <xdr:row>51</xdr:row>
      <xdr:rowOff>277585</xdr:rowOff>
    </xdr:from>
    <xdr:to>
      <xdr:col>4</xdr:col>
      <xdr:colOff>1529443</xdr:colOff>
      <xdr:row>51</xdr:row>
      <xdr:rowOff>998761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2192" y="46931035"/>
          <a:ext cx="1428751" cy="721176"/>
        </a:xfrm>
        <a:prstGeom prst="rect">
          <a:avLst/>
        </a:prstGeom>
      </xdr:spPr>
    </xdr:pic>
    <xdr:clientData/>
  </xdr:twoCellAnchor>
  <xdr:twoCellAnchor editAs="oneCell">
    <xdr:from>
      <xdr:col>4</xdr:col>
      <xdr:colOff>103413</xdr:colOff>
      <xdr:row>52</xdr:row>
      <xdr:rowOff>253093</xdr:rowOff>
    </xdr:from>
    <xdr:to>
      <xdr:col>4</xdr:col>
      <xdr:colOff>1532164</xdr:colOff>
      <xdr:row>52</xdr:row>
      <xdr:rowOff>974269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4913" y="48173368"/>
          <a:ext cx="1428751" cy="721176"/>
        </a:xfrm>
        <a:prstGeom prst="rect">
          <a:avLst/>
        </a:prstGeom>
      </xdr:spPr>
    </xdr:pic>
    <xdr:clientData/>
  </xdr:twoCellAnchor>
  <xdr:twoCellAnchor editAs="oneCell">
    <xdr:from>
      <xdr:col>2</xdr:col>
      <xdr:colOff>176892</xdr:colOff>
      <xdr:row>48</xdr:row>
      <xdr:rowOff>127633</xdr:rowOff>
    </xdr:from>
    <xdr:to>
      <xdr:col>2</xdr:col>
      <xdr:colOff>1224642</xdr:colOff>
      <xdr:row>48</xdr:row>
      <xdr:rowOff>1175383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8917" y="42980608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195671</xdr:colOff>
      <xdr:row>50</xdr:row>
      <xdr:rowOff>32387</xdr:rowOff>
    </xdr:from>
    <xdr:to>
      <xdr:col>2</xdr:col>
      <xdr:colOff>1347105</xdr:colOff>
      <xdr:row>50</xdr:row>
      <xdr:rowOff>1183821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7696" y="45419012"/>
          <a:ext cx="1151434" cy="1151434"/>
        </a:xfrm>
        <a:prstGeom prst="rect">
          <a:avLst/>
        </a:prstGeom>
      </xdr:spPr>
    </xdr:pic>
    <xdr:clientData/>
  </xdr:twoCellAnchor>
  <xdr:twoCellAnchor editAs="oneCell">
    <xdr:from>
      <xdr:col>2</xdr:col>
      <xdr:colOff>176890</xdr:colOff>
      <xdr:row>51</xdr:row>
      <xdr:rowOff>54428</xdr:rowOff>
    </xdr:from>
    <xdr:to>
      <xdr:col>2</xdr:col>
      <xdr:colOff>1306284</xdr:colOff>
      <xdr:row>51</xdr:row>
      <xdr:rowOff>1183822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8915" y="46707878"/>
          <a:ext cx="1129394" cy="1129394"/>
        </a:xfrm>
        <a:prstGeom prst="rect">
          <a:avLst/>
        </a:prstGeom>
      </xdr:spPr>
    </xdr:pic>
    <xdr:clientData/>
  </xdr:twoCellAnchor>
  <xdr:twoCellAnchor editAs="oneCell">
    <xdr:from>
      <xdr:col>2</xdr:col>
      <xdr:colOff>204104</xdr:colOff>
      <xdr:row>52</xdr:row>
      <xdr:rowOff>68036</xdr:rowOff>
    </xdr:from>
    <xdr:to>
      <xdr:col>2</xdr:col>
      <xdr:colOff>1374321</xdr:colOff>
      <xdr:row>52</xdr:row>
      <xdr:rowOff>1238253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6129" y="47988311"/>
          <a:ext cx="1170217" cy="1170217"/>
        </a:xfrm>
        <a:prstGeom prst="rect">
          <a:avLst/>
        </a:prstGeom>
      </xdr:spPr>
    </xdr:pic>
    <xdr:clientData/>
  </xdr:twoCellAnchor>
  <xdr:twoCellAnchor editAs="oneCell">
    <xdr:from>
      <xdr:col>4</xdr:col>
      <xdr:colOff>106135</xdr:colOff>
      <xdr:row>53</xdr:row>
      <xdr:rowOff>269422</xdr:rowOff>
    </xdr:from>
    <xdr:to>
      <xdr:col>4</xdr:col>
      <xdr:colOff>1534886</xdr:colOff>
      <xdr:row>53</xdr:row>
      <xdr:rowOff>990598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7635" y="49456522"/>
          <a:ext cx="1428751" cy="721176"/>
        </a:xfrm>
        <a:prstGeom prst="rect">
          <a:avLst/>
        </a:prstGeom>
      </xdr:spPr>
    </xdr:pic>
    <xdr:clientData/>
  </xdr:twoCellAnchor>
  <xdr:twoCellAnchor editAs="oneCell">
    <xdr:from>
      <xdr:col>4</xdr:col>
      <xdr:colOff>108856</xdr:colOff>
      <xdr:row>54</xdr:row>
      <xdr:rowOff>244929</xdr:rowOff>
    </xdr:from>
    <xdr:to>
      <xdr:col>4</xdr:col>
      <xdr:colOff>1537607</xdr:colOff>
      <xdr:row>54</xdr:row>
      <xdr:rowOff>969506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56" y="50698854"/>
          <a:ext cx="1428751" cy="724577"/>
        </a:xfrm>
        <a:prstGeom prst="rect">
          <a:avLst/>
        </a:prstGeom>
      </xdr:spPr>
    </xdr:pic>
    <xdr:clientData/>
  </xdr:twoCellAnchor>
  <xdr:twoCellAnchor editAs="oneCell">
    <xdr:from>
      <xdr:col>4</xdr:col>
      <xdr:colOff>125185</xdr:colOff>
      <xdr:row>55</xdr:row>
      <xdr:rowOff>261257</xdr:rowOff>
    </xdr:from>
    <xdr:to>
      <xdr:col>4</xdr:col>
      <xdr:colOff>1553936</xdr:colOff>
      <xdr:row>55</xdr:row>
      <xdr:rowOff>982433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6685" y="51982007"/>
          <a:ext cx="1428751" cy="721176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163284</xdr:colOff>
      <xdr:row>53</xdr:row>
      <xdr:rowOff>90818</xdr:rowOff>
    </xdr:from>
    <xdr:to>
      <xdr:col>2</xdr:col>
      <xdr:colOff>1275068</xdr:colOff>
      <xdr:row>53</xdr:row>
      <xdr:rowOff>1202602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5309" y="49277918"/>
          <a:ext cx="1111784" cy="1111784"/>
        </a:xfrm>
        <a:prstGeom prst="rect">
          <a:avLst/>
        </a:prstGeom>
      </xdr:spPr>
    </xdr:pic>
    <xdr:clientData/>
  </xdr:twoCellAnchor>
  <xdr:twoCellAnchor editAs="oneCell">
    <xdr:from>
      <xdr:col>2</xdr:col>
      <xdr:colOff>182063</xdr:colOff>
      <xdr:row>54</xdr:row>
      <xdr:rowOff>59600</xdr:rowOff>
    </xdr:from>
    <xdr:to>
      <xdr:col>2</xdr:col>
      <xdr:colOff>1360713</xdr:colOff>
      <xdr:row>54</xdr:row>
      <xdr:rowOff>1238250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4088" y="50513525"/>
          <a:ext cx="1178650" cy="1178650"/>
        </a:xfrm>
        <a:prstGeom prst="rect">
          <a:avLst/>
        </a:prstGeom>
      </xdr:spPr>
    </xdr:pic>
    <xdr:clientData/>
  </xdr:twoCellAnchor>
  <xdr:twoCellAnchor editAs="oneCell">
    <xdr:from>
      <xdr:col>2</xdr:col>
      <xdr:colOff>222883</xdr:colOff>
      <xdr:row>55</xdr:row>
      <xdr:rowOff>86812</xdr:rowOff>
    </xdr:from>
    <xdr:to>
      <xdr:col>2</xdr:col>
      <xdr:colOff>1347106</xdr:colOff>
      <xdr:row>55</xdr:row>
      <xdr:rowOff>1211035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4908" y="51807562"/>
          <a:ext cx="1124223" cy="1124223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58</xdr:row>
      <xdr:rowOff>244929</xdr:rowOff>
    </xdr:from>
    <xdr:to>
      <xdr:col>4</xdr:col>
      <xdr:colOff>1524001</xdr:colOff>
      <xdr:row>58</xdr:row>
      <xdr:rowOff>966105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55766154"/>
          <a:ext cx="1428751" cy="721176"/>
        </a:xfrm>
        <a:prstGeom prst="rect">
          <a:avLst/>
        </a:prstGeom>
      </xdr:spPr>
    </xdr:pic>
    <xdr:clientData/>
  </xdr:twoCellAnchor>
  <xdr:twoCellAnchor editAs="oneCell">
    <xdr:from>
      <xdr:col>4</xdr:col>
      <xdr:colOff>97971</xdr:colOff>
      <xdr:row>59</xdr:row>
      <xdr:rowOff>234044</xdr:rowOff>
    </xdr:from>
    <xdr:to>
      <xdr:col>4</xdr:col>
      <xdr:colOff>1526722</xdr:colOff>
      <xdr:row>59</xdr:row>
      <xdr:rowOff>955220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9471" y="57022094"/>
          <a:ext cx="1428751" cy="721176"/>
        </a:xfrm>
        <a:prstGeom prst="rect">
          <a:avLst/>
        </a:prstGeom>
      </xdr:spPr>
    </xdr:pic>
    <xdr:clientData/>
  </xdr:twoCellAnchor>
  <xdr:twoCellAnchor editAs="oneCell">
    <xdr:from>
      <xdr:col>4</xdr:col>
      <xdr:colOff>100692</xdr:colOff>
      <xdr:row>60</xdr:row>
      <xdr:rowOff>250373</xdr:rowOff>
    </xdr:from>
    <xdr:to>
      <xdr:col>4</xdr:col>
      <xdr:colOff>1529443</xdr:colOff>
      <xdr:row>60</xdr:row>
      <xdr:rowOff>971549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2192" y="58305248"/>
          <a:ext cx="1428751" cy="721176"/>
        </a:xfrm>
        <a:prstGeom prst="rect">
          <a:avLst/>
        </a:prstGeom>
      </xdr:spPr>
    </xdr:pic>
    <xdr:clientData/>
  </xdr:twoCellAnchor>
  <xdr:twoCellAnchor editAs="oneCell">
    <xdr:from>
      <xdr:col>4</xdr:col>
      <xdr:colOff>103413</xdr:colOff>
      <xdr:row>61</xdr:row>
      <xdr:rowOff>212274</xdr:rowOff>
    </xdr:from>
    <xdr:to>
      <xdr:col>4</xdr:col>
      <xdr:colOff>1532164</xdr:colOff>
      <xdr:row>61</xdr:row>
      <xdr:rowOff>933450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4913" y="59533974"/>
          <a:ext cx="1428751" cy="721176"/>
        </a:xfrm>
        <a:prstGeom prst="rect">
          <a:avLst/>
        </a:prstGeom>
      </xdr:spPr>
    </xdr:pic>
    <xdr:clientData/>
  </xdr:twoCellAnchor>
  <xdr:twoCellAnchor editAs="oneCell">
    <xdr:from>
      <xdr:col>2</xdr:col>
      <xdr:colOff>222883</xdr:colOff>
      <xdr:row>57</xdr:row>
      <xdr:rowOff>68035</xdr:rowOff>
    </xdr:from>
    <xdr:to>
      <xdr:col>2</xdr:col>
      <xdr:colOff>1325063</xdr:colOff>
      <xdr:row>57</xdr:row>
      <xdr:rowOff>1170215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4908" y="54322435"/>
          <a:ext cx="1102180" cy="1102180"/>
        </a:xfrm>
        <a:prstGeom prst="rect">
          <a:avLst/>
        </a:prstGeom>
      </xdr:spPr>
    </xdr:pic>
    <xdr:clientData/>
  </xdr:twoCellAnchor>
  <xdr:twoCellAnchor editAs="oneCell">
    <xdr:from>
      <xdr:col>2</xdr:col>
      <xdr:colOff>222881</xdr:colOff>
      <xdr:row>58</xdr:row>
      <xdr:rowOff>73206</xdr:rowOff>
    </xdr:from>
    <xdr:to>
      <xdr:col>2</xdr:col>
      <xdr:colOff>1374318</xdr:colOff>
      <xdr:row>58</xdr:row>
      <xdr:rowOff>1224643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4906" y="55594431"/>
          <a:ext cx="1151437" cy="1151437"/>
        </a:xfrm>
        <a:prstGeom prst="rect">
          <a:avLst/>
        </a:prstGeom>
      </xdr:spPr>
    </xdr:pic>
    <xdr:clientData/>
  </xdr:twoCellAnchor>
  <xdr:twoCellAnchor editAs="oneCell">
    <xdr:from>
      <xdr:col>2</xdr:col>
      <xdr:colOff>204104</xdr:colOff>
      <xdr:row>59</xdr:row>
      <xdr:rowOff>59598</xdr:rowOff>
    </xdr:from>
    <xdr:to>
      <xdr:col>2</xdr:col>
      <xdr:colOff>1409971</xdr:colOff>
      <xdr:row>60</xdr:row>
      <xdr:rowOff>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6129" y="56847648"/>
          <a:ext cx="1205867" cy="1207229"/>
        </a:xfrm>
        <a:prstGeom prst="rect">
          <a:avLst/>
        </a:prstGeom>
      </xdr:spPr>
    </xdr:pic>
    <xdr:clientData/>
  </xdr:twoCellAnchor>
  <xdr:twoCellAnchor editAs="oneCell">
    <xdr:from>
      <xdr:col>2</xdr:col>
      <xdr:colOff>236490</xdr:colOff>
      <xdr:row>60</xdr:row>
      <xdr:rowOff>59599</xdr:rowOff>
    </xdr:from>
    <xdr:to>
      <xdr:col>2</xdr:col>
      <xdr:colOff>1401533</xdr:colOff>
      <xdr:row>60</xdr:row>
      <xdr:rowOff>1224642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515" y="58114474"/>
          <a:ext cx="1165043" cy="1165043"/>
        </a:xfrm>
        <a:prstGeom prst="rect">
          <a:avLst/>
        </a:prstGeom>
      </xdr:spPr>
    </xdr:pic>
    <xdr:clientData/>
  </xdr:twoCellAnchor>
  <xdr:twoCellAnchor editAs="oneCell">
    <xdr:from>
      <xdr:col>2</xdr:col>
      <xdr:colOff>204104</xdr:colOff>
      <xdr:row>61</xdr:row>
      <xdr:rowOff>45993</xdr:rowOff>
    </xdr:from>
    <xdr:to>
      <xdr:col>2</xdr:col>
      <xdr:colOff>1401533</xdr:colOff>
      <xdr:row>61</xdr:row>
      <xdr:rowOff>1243422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6129" y="59367693"/>
          <a:ext cx="1197429" cy="1197429"/>
        </a:xfrm>
        <a:prstGeom prst="rect">
          <a:avLst/>
        </a:prstGeom>
      </xdr:spPr>
    </xdr:pic>
    <xdr:clientData/>
  </xdr:twoCellAnchor>
  <xdr:twoCellAnchor editAs="oneCell">
    <xdr:from>
      <xdr:col>4</xdr:col>
      <xdr:colOff>78920</xdr:colOff>
      <xdr:row>62</xdr:row>
      <xdr:rowOff>269423</xdr:rowOff>
    </xdr:from>
    <xdr:to>
      <xdr:col>4</xdr:col>
      <xdr:colOff>1507671</xdr:colOff>
      <xdr:row>62</xdr:row>
      <xdr:rowOff>990599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0420" y="60857948"/>
          <a:ext cx="1428751" cy="721176"/>
        </a:xfrm>
        <a:prstGeom prst="rect">
          <a:avLst/>
        </a:prstGeom>
      </xdr:spPr>
    </xdr:pic>
    <xdr:clientData/>
  </xdr:twoCellAnchor>
  <xdr:twoCellAnchor editAs="oneCell">
    <xdr:from>
      <xdr:col>4</xdr:col>
      <xdr:colOff>81642</xdr:colOff>
      <xdr:row>63</xdr:row>
      <xdr:rowOff>285752</xdr:rowOff>
    </xdr:from>
    <xdr:to>
      <xdr:col>4</xdr:col>
      <xdr:colOff>1510393</xdr:colOff>
      <xdr:row>63</xdr:row>
      <xdr:rowOff>1006928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142" y="62141102"/>
          <a:ext cx="1428751" cy="721176"/>
        </a:xfrm>
        <a:prstGeom prst="rect">
          <a:avLst/>
        </a:prstGeom>
      </xdr:spPr>
    </xdr:pic>
    <xdr:clientData/>
  </xdr:twoCellAnchor>
  <xdr:twoCellAnchor editAs="oneCell">
    <xdr:from>
      <xdr:col>4</xdr:col>
      <xdr:colOff>84364</xdr:colOff>
      <xdr:row>64</xdr:row>
      <xdr:rowOff>261259</xdr:rowOff>
    </xdr:from>
    <xdr:to>
      <xdr:col>4</xdr:col>
      <xdr:colOff>1513115</xdr:colOff>
      <xdr:row>64</xdr:row>
      <xdr:rowOff>982435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5864" y="63383434"/>
          <a:ext cx="1428751" cy="721176"/>
        </a:xfrm>
        <a:prstGeom prst="rect">
          <a:avLst/>
        </a:prstGeom>
      </xdr:spPr>
    </xdr:pic>
    <xdr:clientData/>
  </xdr:twoCellAnchor>
  <xdr:twoCellAnchor editAs="oneCell">
    <xdr:from>
      <xdr:col>2</xdr:col>
      <xdr:colOff>176890</xdr:colOff>
      <xdr:row>62</xdr:row>
      <xdr:rowOff>68034</xdr:rowOff>
    </xdr:from>
    <xdr:to>
      <xdr:col>2</xdr:col>
      <xdr:colOff>1325063</xdr:colOff>
      <xdr:row>62</xdr:row>
      <xdr:rowOff>1216207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8915" y="60656559"/>
          <a:ext cx="1148173" cy="1148173"/>
        </a:xfrm>
        <a:prstGeom prst="rect">
          <a:avLst/>
        </a:prstGeom>
      </xdr:spPr>
    </xdr:pic>
    <xdr:clientData/>
  </xdr:twoCellAnchor>
  <xdr:twoCellAnchor editAs="oneCell">
    <xdr:from>
      <xdr:col>2</xdr:col>
      <xdr:colOff>107076</xdr:colOff>
      <xdr:row>63</xdr:row>
      <xdr:rowOff>95252</xdr:rowOff>
    </xdr:from>
    <xdr:to>
      <xdr:col>2</xdr:col>
      <xdr:colOff>1428749</xdr:colOff>
      <xdr:row>63</xdr:row>
      <xdr:rowOff>1170214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9101" y="61950602"/>
          <a:ext cx="1321673" cy="1074962"/>
        </a:xfrm>
        <a:prstGeom prst="rect">
          <a:avLst/>
        </a:prstGeom>
      </xdr:spPr>
    </xdr:pic>
    <xdr:clientData/>
  </xdr:twoCellAnchor>
  <xdr:twoCellAnchor editAs="oneCell">
    <xdr:from>
      <xdr:col>2</xdr:col>
      <xdr:colOff>82184</xdr:colOff>
      <xdr:row>64</xdr:row>
      <xdr:rowOff>95249</xdr:rowOff>
    </xdr:from>
    <xdr:to>
      <xdr:col>2</xdr:col>
      <xdr:colOff>1428750</xdr:colOff>
      <xdr:row>64</xdr:row>
      <xdr:rowOff>1156607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4209" y="63217424"/>
          <a:ext cx="1346566" cy="1061358"/>
        </a:xfrm>
        <a:prstGeom prst="rect">
          <a:avLst/>
        </a:prstGeom>
      </xdr:spPr>
    </xdr:pic>
    <xdr:clientData/>
  </xdr:twoCellAnchor>
  <xdr:twoCellAnchor editAs="oneCell">
    <xdr:from>
      <xdr:col>4</xdr:col>
      <xdr:colOff>27215</xdr:colOff>
      <xdr:row>66</xdr:row>
      <xdr:rowOff>272141</xdr:rowOff>
    </xdr:from>
    <xdr:to>
      <xdr:col>4</xdr:col>
      <xdr:colOff>1513442</xdr:colOff>
      <xdr:row>66</xdr:row>
      <xdr:rowOff>969508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8715" y="64975466"/>
          <a:ext cx="1486227" cy="697367"/>
        </a:xfrm>
        <a:prstGeom prst="rect">
          <a:avLst/>
        </a:prstGeom>
      </xdr:spPr>
    </xdr:pic>
    <xdr:clientData/>
  </xdr:twoCellAnchor>
  <xdr:twoCellAnchor editAs="oneCell">
    <xdr:from>
      <xdr:col>4</xdr:col>
      <xdr:colOff>122464</xdr:colOff>
      <xdr:row>69</xdr:row>
      <xdr:rowOff>159520</xdr:rowOff>
    </xdr:from>
    <xdr:to>
      <xdr:col>4</xdr:col>
      <xdr:colOff>1387928</xdr:colOff>
      <xdr:row>69</xdr:row>
      <xdr:rowOff>870860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964" y="67396495"/>
          <a:ext cx="1265464" cy="711340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122464</xdr:colOff>
      <xdr:row>66</xdr:row>
      <xdr:rowOff>54429</xdr:rowOff>
    </xdr:from>
    <xdr:to>
      <xdr:col>2</xdr:col>
      <xdr:colOff>1306284</xdr:colOff>
      <xdr:row>67</xdr:row>
      <xdr:rowOff>-1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4489" y="64757754"/>
          <a:ext cx="1183820" cy="1183820"/>
        </a:xfrm>
        <a:prstGeom prst="rect">
          <a:avLst/>
        </a:prstGeom>
      </xdr:spPr>
    </xdr:pic>
    <xdr:clientData/>
  </xdr:twoCellAnchor>
  <xdr:twoCellAnchor editAs="oneCell">
    <xdr:from>
      <xdr:col>2</xdr:col>
      <xdr:colOff>176890</xdr:colOff>
      <xdr:row>69</xdr:row>
      <xdr:rowOff>54429</xdr:rowOff>
    </xdr:from>
    <xdr:to>
      <xdr:col>2</xdr:col>
      <xdr:colOff>1306285</xdr:colOff>
      <xdr:row>69</xdr:row>
      <xdr:rowOff>1183824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8915" y="67291404"/>
          <a:ext cx="1129395" cy="1129395"/>
        </a:xfrm>
        <a:prstGeom prst="rect">
          <a:avLst/>
        </a:prstGeom>
      </xdr:spPr>
    </xdr:pic>
    <xdr:clientData/>
  </xdr:twoCellAnchor>
  <xdr:twoCellAnchor editAs="oneCell">
    <xdr:from>
      <xdr:col>2</xdr:col>
      <xdr:colOff>201631</xdr:colOff>
      <xdr:row>90</xdr:row>
      <xdr:rowOff>82881</xdr:rowOff>
    </xdr:from>
    <xdr:to>
      <xdr:col>2</xdr:col>
      <xdr:colOff>1357001</xdr:colOff>
      <xdr:row>90</xdr:row>
      <xdr:rowOff>1238251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56" y="95723406"/>
          <a:ext cx="1155370" cy="1155370"/>
        </a:xfrm>
        <a:prstGeom prst="rect">
          <a:avLst/>
        </a:prstGeom>
      </xdr:spPr>
    </xdr:pic>
    <xdr:clientData/>
  </xdr:twoCellAnchor>
  <xdr:twoCellAnchor editAs="oneCell">
    <xdr:from>
      <xdr:col>4</xdr:col>
      <xdr:colOff>83868</xdr:colOff>
      <xdr:row>98</xdr:row>
      <xdr:rowOff>226124</xdr:rowOff>
    </xdr:from>
    <xdr:to>
      <xdr:col>4</xdr:col>
      <xdr:colOff>1512619</xdr:colOff>
      <xdr:row>98</xdr:row>
      <xdr:rowOff>947300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5368" y="106553699"/>
          <a:ext cx="1428751" cy="721176"/>
        </a:xfrm>
        <a:prstGeom prst="rect">
          <a:avLst/>
        </a:prstGeom>
      </xdr:spPr>
    </xdr:pic>
    <xdr:clientData/>
  </xdr:twoCellAnchor>
  <xdr:twoCellAnchor editAs="oneCell">
    <xdr:from>
      <xdr:col>2</xdr:col>
      <xdr:colOff>161303</xdr:colOff>
      <xdr:row>95</xdr:row>
      <xdr:rowOff>79662</xdr:rowOff>
    </xdr:from>
    <xdr:to>
      <xdr:col>2</xdr:col>
      <xdr:colOff>1333498</xdr:colOff>
      <xdr:row>95</xdr:row>
      <xdr:rowOff>1251857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328" y="101339937"/>
          <a:ext cx="1172195" cy="1172195"/>
        </a:xfrm>
        <a:prstGeom prst="rect">
          <a:avLst/>
        </a:prstGeom>
      </xdr:spPr>
    </xdr:pic>
    <xdr:clientData/>
  </xdr:twoCellAnchor>
  <xdr:twoCellAnchor editAs="oneCell">
    <xdr:from>
      <xdr:col>2</xdr:col>
      <xdr:colOff>136069</xdr:colOff>
      <xdr:row>96</xdr:row>
      <xdr:rowOff>45027</xdr:rowOff>
    </xdr:from>
    <xdr:to>
      <xdr:col>2</xdr:col>
      <xdr:colOff>1360712</xdr:colOff>
      <xdr:row>97</xdr:row>
      <xdr:rowOff>4205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8094" y="103838952"/>
          <a:ext cx="1224643" cy="1226002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163284</xdr:colOff>
      <xdr:row>97</xdr:row>
      <xdr:rowOff>27709</xdr:rowOff>
    </xdr:from>
    <xdr:to>
      <xdr:col>2</xdr:col>
      <xdr:colOff>1360713</xdr:colOff>
      <xdr:row>97</xdr:row>
      <xdr:rowOff>1225138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5309" y="105088459"/>
          <a:ext cx="1197429" cy="1197429"/>
        </a:xfrm>
        <a:prstGeom prst="rect">
          <a:avLst/>
        </a:prstGeom>
      </xdr:spPr>
    </xdr:pic>
    <xdr:clientData/>
  </xdr:twoCellAnchor>
  <xdr:twoCellAnchor editAs="oneCell">
    <xdr:from>
      <xdr:col>2</xdr:col>
      <xdr:colOff>201631</xdr:colOff>
      <xdr:row>98</xdr:row>
      <xdr:rowOff>51954</xdr:rowOff>
    </xdr:from>
    <xdr:to>
      <xdr:col>2</xdr:col>
      <xdr:colOff>1333498</xdr:colOff>
      <xdr:row>98</xdr:row>
      <xdr:rowOff>1183821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56" y="106379529"/>
          <a:ext cx="1131867" cy="1131867"/>
        </a:xfrm>
        <a:prstGeom prst="rect">
          <a:avLst/>
        </a:prstGeom>
      </xdr:spPr>
    </xdr:pic>
    <xdr:clientData/>
  </xdr:twoCellAnchor>
  <xdr:twoCellAnchor editAs="oneCell">
    <xdr:from>
      <xdr:col>2</xdr:col>
      <xdr:colOff>176891</xdr:colOff>
      <xdr:row>94</xdr:row>
      <xdr:rowOff>53438</xdr:rowOff>
    </xdr:from>
    <xdr:to>
      <xdr:col>2</xdr:col>
      <xdr:colOff>1374319</xdr:colOff>
      <xdr:row>94</xdr:row>
      <xdr:rowOff>1250867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8916" y="100046888"/>
          <a:ext cx="1197428" cy="1197429"/>
        </a:xfrm>
        <a:prstGeom prst="rect">
          <a:avLst/>
        </a:prstGeom>
      </xdr:spPr>
    </xdr:pic>
    <xdr:clientData/>
  </xdr:twoCellAnchor>
  <xdr:twoCellAnchor editAs="oneCell">
    <xdr:from>
      <xdr:col>2</xdr:col>
      <xdr:colOff>125184</xdr:colOff>
      <xdr:row>99</xdr:row>
      <xdr:rowOff>150668</xdr:rowOff>
    </xdr:from>
    <xdr:to>
      <xdr:col>2</xdr:col>
      <xdr:colOff>1404256</xdr:colOff>
      <xdr:row>101</xdr:row>
      <xdr:rowOff>149990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6734" y="111174068"/>
          <a:ext cx="1279072" cy="1275672"/>
        </a:xfrm>
        <a:prstGeom prst="rect">
          <a:avLst/>
        </a:prstGeom>
      </xdr:spPr>
    </xdr:pic>
    <xdr:clientData/>
  </xdr:twoCellAnchor>
  <xdr:twoCellAnchor editAs="oneCell">
    <xdr:from>
      <xdr:col>2</xdr:col>
      <xdr:colOff>70756</xdr:colOff>
      <xdr:row>100</xdr:row>
      <xdr:rowOff>649679</xdr:rowOff>
    </xdr:from>
    <xdr:to>
      <xdr:col>2</xdr:col>
      <xdr:colOff>1411678</xdr:colOff>
      <xdr:row>102</xdr:row>
      <xdr:rowOff>193096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306" y="112054079"/>
          <a:ext cx="1340922" cy="1334117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</xdr:colOff>
      <xdr:row>101</xdr:row>
      <xdr:rowOff>645228</xdr:rowOff>
    </xdr:from>
    <xdr:to>
      <xdr:col>2</xdr:col>
      <xdr:colOff>1389412</xdr:colOff>
      <xdr:row>103</xdr:row>
      <xdr:rowOff>179983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699" y="112944978"/>
          <a:ext cx="1332263" cy="1325455"/>
        </a:xfrm>
        <a:prstGeom prst="rect">
          <a:avLst/>
        </a:prstGeom>
      </xdr:spPr>
    </xdr:pic>
    <xdr:clientData/>
  </xdr:twoCellAnchor>
  <xdr:twoCellAnchor editAs="oneCell">
    <xdr:from>
      <xdr:col>2</xdr:col>
      <xdr:colOff>88077</xdr:colOff>
      <xdr:row>102</xdr:row>
      <xdr:rowOff>650540</xdr:rowOff>
    </xdr:from>
    <xdr:to>
      <xdr:col>2</xdr:col>
      <xdr:colOff>1364675</xdr:colOff>
      <xdr:row>104</xdr:row>
      <xdr:rowOff>133036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9627" y="113845640"/>
          <a:ext cx="1276598" cy="1273196"/>
        </a:xfrm>
        <a:prstGeom prst="rect">
          <a:avLst/>
        </a:prstGeom>
      </xdr:spPr>
    </xdr:pic>
    <xdr:clientData/>
  </xdr:twoCellAnchor>
  <xdr:twoCellAnchor editAs="oneCell">
    <xdr:from>
      <xdr:col>2</xdr:col>
      <xdr:colOff>57148</xdr:colOff>
      <xdr:row>103</xdr:row>
      <xdr:rowOff>646958</xdr:rowOff>
    </xdr:from>
    <xdr:to>
      <xdr:col>2</xdr:col>
      <xdr:colOff>1431469</xdr:colOff>
      <xdr:row>105</xdr:row>
      <xdr:rowOff>225013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698" y="114737408"/>
          <a:ext cx="1374321" cy="1368755"/>
        </a:xfrm>
        <a:prstGeom prst="rect">
          <a:avLst/>
        </a:prstGeom>
      </xdr:spPr>
    </xdr:pic>
    <xdr:clientData/>
  </xdr:twoCellAnchor>
  <xdr:twoCellAnchor editAs="oneCell">
    <xdr:from>
      <xdr:col>4</xdr:col>
      <xdr:colOff>204107</xdr:colOff>
      <xdr:row>75</xdr:row>
      <xdr:rowOff>489857</xdr:rowOff>
    </xdr:from>
    <xdr:to>
      <xdr:col>4</xdr:col>
      <xdr:colOff>1410194</xdr:colOff>
      <xdr:row>75</xdr:row>
      <xdr:rowOff>786833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5607" y="81880982"/>
          <a:ext cx="1206087" cy="296976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149678</xdr:colOff>
      <xdr:row>75</xdr:row>
      <xdr:rowOff>13943</xdr:rowOff>
    </xdr:from>
    <xdr:to>
      <xdr:col>2</xdr:col>
      <xdr:colOff>1407721</xdr:colOff>
      <xdr:row>76</xdr:row>
      <xdr:rowOff>176109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1703" y="81405068"/>
          <a:ext cx="1258043" cy="1257542"/>
        </a:xfrm>
        <a:prstGeom prst="rect">
          <a:avLst/>
        </a:prstGeom>
      </xdr:spPr>
    </xdr:pic>
    <xdr:clientData/>
  </xdr:twoCellAnchor>
  <xdr:twoCellAnchor editAs="oneCell">
    <xdr:from>
      <xdr:col>4</xdr:col>
      <xdr:colOff>225137</xdr:colOff>
      <xdr:row>100</xdr:row>
      <xdr:rowOff>484909</xdr:rowOff>
    </xdr:from>
    <xdr:to>
      <xdr:col>4</xdr:col>
      <xdr:colOff>1431224</xdr:colOff>
      <xdr:row>100</xdr:row>
      <xdr:rowOff>781885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6637" y="108412684"/>
          <a:ext cx="1206087" cy="296976"/>
        </a:xfrm>
        <a:prstGeom prst="rect">
          <a:avLst/>
        </a:prstGeom>
      </xdr:spPr>
    </xdr:pic>
    <xdr:clientData/>
  </xdr:twoCellAnchor>
  <xdr:twoCellAnchor editAs="oneCell">
    <xdr:from>
      <xdr:col>4</xdr:col>
      <xdr:colOff>221673</xdr:colOff>
      <xdr:row>101</xdr:row>
      <xdr:rowOff>429491</xdr:rowOff>
    </xdr:from>
    <xdr:to>
      <xdr:col>4</xdr:col>
      <xdr:colOff>1427760</xdr:colOff>
      <xdr:row>101</xdr:row>
      <xdr:rowOff>726467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3173" y="109624091"/>
          <a:ext cx="1206087" cy="296976"/>
        </a:xfrm>
        <a:prstGeom prst="rect">
          <a:avLst/>
        </a:prstGeom>
      </xdr:spPr>
    </xdr:pic>
    <xdr:clientData/>
  </xdr:twoCellAnchor>
  <xdr:twoCellAnchor editAs="oneCell">
    <xdr:from>
      <xdr:col>4</xdr:col>
      <xdr:colOff>252845</xdr:colOff>
      <xdr:row>102</xdr:row>
      <xdr:rowOff>512618</xdr:rowOff>
    </xdr:from>
    <xdr:to>
      <xdr:col>4</xdr:col>
      <xdr:colOff>1458932</xdr:colOff>
      <xdr:row>102</xdr:row>
      <xdr:rowOff>809594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4345" y="110974043"/>
          <a:ext cx="1206087" cy="296976"/>
        </a:xfrm>
        <a:prstGeom prst="rect">
          <a:avLst/>
        </a:prstGeom>
      </xdr:spPr>
    </xdr:pic>
    <xdr:clientData/>
  </xdr:twoCellAnchor>
  <xdr:twoCellAnchor editAs="oneCell">
    <xdr:from>
      <xdr:col>4</xdr:col>
      <xdr:colOff>249381</xdr:colOff>
      <xdr:row>103</xdr:row>
      <xdr:rowOff>526473</xdr:rowOff>
    </xdr:from>
    <xdr:to>
      <xdr:col>4</xdr:col>
      <xdr:colOff>1455468</xdr:colOff>
      <xdr:row>103</xdr:row>
      <xdr:rowOff>823449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0881" y="112254723"/>
          <a:ext cx="1206087" cy="296976"/>
        </a:xfrm>
        <a:prstGeom prst="rect">
          <a:avLst/>
        </a:prstGeom>
      </xdr:spPr>
    </xdr:pic>
    <xdr:clientData/>
  </xdr:twoCellAnchor>
  <xdr:twoCellAnchor editAs="oneCell">
    <xdr:from>
      <xdr:col>4</xdr:col>
      <xdr:colOff>207817</xdr:colOff>
      <xdr:row>104</xdr:row>
      <xdr:rowOff>450274</xdr:rowOff>
    </xdr:from>
    <xdr:to>
      <xdr:col>4</xdr:col>
      <xdr:colOff>1413904</xdr:colOff>
      <xdr:row>104</xdr:row>
      <xdr:rowOff>747250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9317" y="113445349"/>
          <a:ext cx="1206087" cy="296976"/>
        </a:xfrm>
        <a:prstGeom prst="rect">
          <a:avLst/>
        </a:prstGeom>
      </xdr:spPr>
    </xdr:pic>
    <xdr:clientData/>
  </xdr:twoCellAnchor>
  <xdr:twoCellAnchor editAs="oneCell">
    <xdr:from>
      <xdr:col>4</xdr:col>
      <xdr:colOff>117764</xdr:colOff>
      <xdr:row>90</xdr:row>
      <xdr:rowOff>308264</xdr:rowOff>
    </xdr:from>
    <xdr:to>
      <xdr:col>4</xdr:col>
      <xdr:colOff>1520909</xdr:colOff>
      <xdr:row>90</xdr:row>
      <xdr:rowOff>971158</xdr:rowOff>
    </xdr:to>
    <xdr:pic>
      <xdr:nvPicPr>
        <xdr:cNvPr id="125" name="Рисунок 124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09264" y="95948789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0</xdr:row>
      <xdr:rowOff>69273</xdr:rowOff>
    </xdr:from>
    <xdr:to>
      <xdr:col>5</xdr:col>
      <xdr:colOff>3524250</xdr:colOff>
      <xdr:row>3</xdr:row>
      <xdr:rowOff>228600</xdr:rowOff>
    </xdr:to>
    <xdr:pic>
      <xdr:nvPicPr>
        <xdr:cNvPr id="126" name="Рисунок 125" descr="для прайса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7318" y="69273"/>
          <a:ext cx="15946582" cy="1130877"/>
        </a:xfrm>
        <a:prstGeom prst="rect">
          <a:avLst/>
        </a:prstGeom>
      </xdr:spPr>
    </xdr:pic>
    <xdr:clientData/>
  </xdr:twoCellAnchor>
  <xdr:twoCellAnchor editAs="oneCell">
    <xdr:from>
      <xdr:col>4</xdr:col>
      <xdr:colOff>108858</xdr:colOff>
      <xdr:row>94</xdr:row>
      <xdr:rowOff>299358</xdr:rowOff>
    </xdr:from>
    <xdr:to>
      <xdr:col>4</xdr:col>
      <xdr:colOff>1512003</xdr:colOff>
      <xdr:row>94</xdr:row>
      <xdr:rowOff>962252</xdr:rowOff>
    </xdr:to>
    <xdr:pic>
      <xdr:nvPicPr>
        <xdr:cNvPr id="127" name="Рисунок 126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00358" y="100292808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4</xdr:col>
      <xdr:colOff>111579</xdr:colOff>
      <xdr:row>95</xdr:row>
      <xdr:rowOff>342900</xdr:rowOff>
    </xdr:from>
    <xdr:to>
      <xdr:col>4</xdr:col>
      <xdr:colOff>1514724</xdr:colOff>
      <xdr:row>95</xdr:row>
      <xdr:rowOff>1005794</xdr:rowOff>
    </xdr:to>
    <xdr:pic>
      <xdr:nvPicPr>
        <xdr:cNvPr id="128" name="Рисунок 127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03079" y="101603175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4</xdr:col>
      <xdr:colOff>84363</xdr:colOff>
      <xdr:row>96</xdr:row>
      <xdr:rowOff>288472</xdr:rowOff>
    </xdr:from>
    <xdr:to>
      <xdr:col>4</xdr:col>
      <xdr:colOff>1487508</xdr:colOff>
      <xdr:row>96</xdr:row>
      <xdr:rowOff>951366</xdr:rowOff>
    </xdr:to>
    <xdr:pic>
      <xdr:nvPicPr>
        <xdr:cNvPr id="130" name="Рисунок 129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75863" y="104082397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4</xdr:col>
      <xdr:colOff>84363</xdr:colOff>
      <xdr:row>97</xdr:row>
      <xdr:rowOff>302079</xdr:rowOff>
    </xdr:from>
    <xdr:to>
      <xdr:col>4</xdr:col>
      <xdr:colOff>1487508</xdr:colOff>
      <xdr:row>97</xdr:row>
      <xdr:rowOff>964973</xdr:rowOff>
    </xdr:to>
    <xdr:pic>
      <xdr:nvPicPr>
        <xdr:cNvPr id="131" name="Рисунок 130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75863" y="105362829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2</xdr:col>
      <xdr:colOff>176894</xdr:colOff>
      <xdr:row>42</xdr:row>
      <xdr:rowOff>1</xdr:rowOff>
    </xdr:from>
    <xdr:to>
      <xdr:col>2</xdr:col>
      <xdr:colOff>1417895</xdr:colOff>
      <xdr:row>42</xdr:row>
      <xdr:rowOff>1238251</xdr:rowOff>
    </xdr:to>
    <xdr:pic>
      <xdr:nvPicPr>
        <xdr:cNvPr id="132" name="Picture 2" descr="http://zmi59.ru/files/ru/productblocks/000/000/196in_95a68a.pn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948919" y="36204526"/>
          <a:ext cx="1241001" cy="1238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209855</xdr:colOff>
      <xdr:row>55</xdr:row>
      <xdr:rowOff>985096</xdr:rowOff>
    </xdr:from>
    <xdr:to>
      <xdr:col>2</xdr:col>
      <xdr:colOff>1389529</xdr:colOff>
      <xdr:row>57</xdr:row>
      <xdr:rowOff>228602</xdr:rowOff>
    </xdr:to>
    <xdr:pic>
      <xdr:nvPicPr>
        <xdr:cNvPr id="133" name="Рисунок 132" descr="Мелодия   МА.pn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981880" y="52705846"/>
          <a:ext cx="1179674" cy="1777156"/>
        </a:xfrm>
        <a:prstGeom prst="rect">
          <a:avLst/>
        </a:prstGeom>
      </xdr:spPr>
    </xdr:pic>
    <xdr:clientData/>
  </xdr:twoCellAnchor>
  <xdr:twoCellAnchor editAs="oneCell">
    <xdr:from>
      <xdr:col>2</xdr:col>
      <xdr:colOff>57997</xdr:colOff>
      <xdr:row>49</xdr:row>
      <xdr:rowOff>197444</xdr:rowOff>
    </xdr:from>
    <xdr:to>
      <xdr:col>2</xdr:col>
      <xdr:colOff>1565040</xdr:colOff>
      <xdr:row>49</xdr:row>
      <xdr:rowOff>1201065</xdr:rowOff>
    </xdr:to>
    <xdr:pic>
      <xdr:nvPicPr>
        <xdr:cNvPr id="134" name="Рисунок 133" descr="Камелия МА2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830022" y="44317244"/>
          <a:ext cx="1507043" cy="1003621"/>
        </a:xfrm>
        <a:prstGeom prst="rect">
          <a:avLst/>
        </a:prstGeom>
      </xdr:spPr>
    </xdr:pic>
    <xdr:clientData/>
  </xdr:twoCellAnchor>
  <xdr:twoCellAnchor editAs="oneCell">
    <xdr:from>
      <xdr:col>2</xdr:col>
      <xdr:colOff>197026</xdr:colOff>
      <xdr:row>92</xdr:row>
      <xdr:rowOff>91889</xdr:rowOff>
    </xdr:from>
    <xdr:to>
      <xdr:col>2</xdr:col>
      <xdr:colOff>1343394</xdr:colOff>
      <xdr:row>92</xdr:row>
      <xdr:rowOff>1238251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051" y="98266064"/>
          <a:ext cx="1146368" cy="1146362"/>
        </a:xfrm>
        <a:prstGeom prst="rect">
          <a:avLst/>
        </a:prstGeom>
      </xdr:spPr>
    </xdr:pic>
    <xdr:clientData/>
  </xdr:twoCellAnchor>
  <xdr:twoCellAnchor editAs="oneCell">
    <xdr:from>
      <xdr:col>4</xdr:col>
      <xdr:colOff>93519</xdr:colOff>
      <xdr:row>92</xdr:row>
      <xdr:rowOff>284018</xdr:rowOff>
    </xdr:from>
    <xdr:to>
      <xdr:col>4</xdr:col>
      <xdr:colOff>1496664</xdr:colOff>
      <xdr:row>92</xdr:row>
      <xdr:rowOff>946912</xdr:rowOff>
    </xdr:to>
    <xdr:pic>
      <xdr:nvPicPr>
        <xdr:cNvPr id="136" name="Рисунок 135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85019" y="98458193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161977</xdr:colOff>
      <xdr:row>90</xdr:row>
      <xdr:rowOff>1183410</xdr:rowOff>
    </xdr:from>
    <xdr:to>
      <xdr:col>2</xdr:col>
      <xdr:colOff>1434353</xdr:colOff>
      <xdr:row>92</xdr:row>
      <xdr:rowOff>13393</xdr:rowOff>
    </xdr:to>
    <xdr:pic>
      <xdr:nvPicPr>
        <xdr:cNvPr id="137" name="Рисунок 136" descr="Стиль-2 ЧЕР.pn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934002" y="96823935"/>
          <a:ext cx="1272376" cy="1363632"/>
        </a:xfrm>
        <a:prstGeom prst="rect">
          <a:avLst/>
        </a:prstGeom>
      </xdr:spPr>
    </xdr:pic>
    <xdr:clientData/>
  </xdr:twoCellAnchor>
  <xdr:twoCellAnchor editAs="oneCell">
    <xdr:from>
      <xdr:col>2</xdr:col>
      <xdr:colOff>244620</xdr:colOff>
      <xdr:row>20</xdr:row>
      <xdr:rowOff>103909</xdr:rowOff>
    </xdr:from>
    <xdr:to>
      <xdr:col>2</xdr:col>
      <xdr:colOff>1381656</xdr:colOff>
      <xdr:row>20</xdr:row>
      <xdr:rowOff>1240945</xdr:rowOff>
    </xdr:to>
    <xdr:pic>
      <xdr:nvPicPr>
        <xdr:cNvPr id="143" name="Рисунок 142" descr="C:\Documents and Settings\Семья\Рабочий стол\477in_c08aba.jpg"/>
        <xdr:cNvPicPr/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016645" y="18744334"/>
          <a:ext cx="1137036" cy="1137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20</xdr:row>
      <xdr:rowOff>1225262</xdr:rowOff>
    </xdr:from>
    <xdr:to>
      <xdr:col>2</xdr:col>
      <xdr:colOff>1438772</xdr:colOff>
      <xdr:row>22</xdr:row>
      <xdr:rowOff>20846</xdr:rowOff>
    </xdr:to>
    <xdr:pic>
      <xdr:nvPicPr>
        <xdr:cNvPr id="144" name="Рисунок 143" descr="C:\Documents and Settings\Семья\Рабочий стол\480in_a814ac.png"/>
        <xdr:cNvPicPr/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5010150" y="19865687"/>
          <a:ext cx="1200647" cy="1205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110403</xdr:colOff>
      <xdr:row>21</xdr:row>
      <xdr:rowOff>312158</xdr:rowOff>
    </xdr:from>
    <xdr:to>
      <xdr:col>4</xdr:col>
      <xdr:colOff>1513548</xdr:colOff>
      <xdr:row>21</xdr:row>
      <xdr:rowOff>975052</xdr:rowOff>
    </xdr:to>
    <xdr:pic>
      <xdr:nvPicPr>
        <xdr:cNvPr id="145" name="Рисунок 144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01903" y="20219408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4</xdr:col>
      <xdr:colOff>116898</xdr:colOff>
      <xdr:row>20</xdr:row>
      <xdr:rowOff>318222</xdr:rowOff>
    </xdr:from>
    <xdr:to>
      <xdr:col>4</xdr:col>
      <xdr:colOff>1520043</xdr:colOff>
      <xdr:row>20</xdr:row>
      <xdr:rowOff>981116</xdr:rowOff>
    </xdr:to>
    <xdr:pic>
      <xdr:nvPicPr>
        <xdr:cNvPr id="146" name="Рисунок 145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08398" y="18958647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4</xdr:col>
      <xdr:colOff>51954</xdr:colOff>
      <xdr:row>49</xdr:row>
      <xdr:rowOff>294410</xdr:rowOff>
    </xdr:from>
    <xdr:to>
      <xdr:col>4</xdr:col>
      <xdr:colOff>1480705</xdr:colOff>
      <xdr:row>49</xdr:row>
      <xdr:rowOff>1015586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3454" y="44414210"/>
          <a:ext cx="1428751" cy="721176"/>
        </a:xfrm>
        <a:prstGeom prst="rect">
          <a:avLst/>
        </a:prstGeom>
      </xdr:spPr>
    </xdr:pic>
    <xdr:clientData/>
  </xdr:twoCellAnchor>
  <xdr:twoCellAnchor editAs="oneCell">
    <xdr:from>
      <xdr:col>4</xdr:col>
      <xdr:colOff>103908</xdr:colOff>
      <xdr:row>56</xdr:row>
      <xdr:rowOff>207818</xdr:rowOff>
    </xdr:from>
    <xdr:to>
      <xdr:col>4</xdr:col>
      <xdr:colOff>1532659</xdr:colOff>
      <xdr:row>56</xdr:row>
      <xdr:rowOff>928994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5408" y="53195393"/>
          <a:ext cx="1428751" cy="721176"/>
        </a:xfrm>
        <a:prstGeom prst="rect">
          <a:avLst/>
        </a:prstGeom>
      </xdr:spPr>
    </xdr:pic>
    <xdr:clientData/>
  </xdr:twoCellAnchor>
  <xdr:twoCellAnchor editAs="oneCell">
    <xdr:from>
      <xdr:col>4</xdr:col>
      <xdr:colOff>103909</xdr:colOff>
      <xdr:row>91</xdr:row>
      <xdr:rowOff>0</xdr:rowOff>
    </xdr:from>
    <xdr:to>
      <xdr:col>4</xdr:col>
      <xdr:colOff>1507054</xdr:colOff>
      <xdr:row>91</xdr:row>
      <xdr:rowOff>662894</xdr:rowOff>
    </xdr:to>
    <xdr:pic>
      <xdr:nvPicPr>
        <xdr:cNvPr id="151" name="Рисунок 150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95409" y="97201759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4</xdr:col>
      <xdr:colOff>51955</xdr:colOff>
      <xdr:row>57</xdr:row>
      <xdr:rowOff>277091</xdr:rowOff>
    </xdr:from>
    <xdr:to>
      <xdr:col>4</xdr:col>
      <xdr:colOff>1480706</xdr:colOff>
      <xdr:row>57</xdr:row>
      <xdr:rowOff>998267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3455" y="54531491"/>
          <a:ext cx="1428751" cy="721176"/>
        </a:xfrm>
        <a:prstGeom prst="rect">
          <a:avLst/>
        </a:prstGeom>
      </xdr:spPr>
    </xdr:pic>
    <xdr:clientData/>
  </xdr:twoCellAnchor>
  <xdr:twoCellAnchor editAs="oneCell">
    <xdr:from>
      <xdr:col>4</xdr:col>
      <xdr:colOff>58449</xdr:colOff>
      <xdr:row>12</xdr:row>
      <xdr:rowOff>348529</xdr:rowOff>
    </xdr:from>
    <xdr:to>
      <xdr:col>4</xdr:col>
      <xdr:colOff>1530751</xdr:colOff>
      <xdr:row>12</xdr:row>
      <xdr:rowOff>1044095</xdr:rowOff>
    </xdr:to>
    <xdr:pic>
      <xdr:nvPicPr>
        <xdr:cNvPr id="158" name="Рисунок 157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49949" y="9806854"/>
          <a:ext cx="1472302" cy="695566"/>
        </a:xfrm>
        <a:prstGeom prst="rect">
          <a:avLst/>
        </a:prstGeom>
      </xdr:spPr>
    </xdr:pic>
    <xdr:clientData/>
  </xdr:twoCellAnchor>
  <xdr:twoCellAnchor editAs="oneCell">
    <xdr:from>
      <xdr:col>2</xdr:col>
      <xdr:colOff>58450</xdr:colOff>
      <xdr:row>12</xdr:row>
      <xdr:rowOff>186171</xdr:rowOff>
    </xdr:from>
    <xdr:to>
      <xdr:col>2</xdr:col>
      <xdr:colOff>1513177</xdr:colOff>
      <xdr:row>12</xdr:row>
      <xdr:rowOff>1065910</xdr:rowOff>
    </xdr:to>
    <xdr:pic>
      <xdr:nvPicPr>
        <xdr:cNvPr id="159" name="Рисунок 158" descr="G:\Вешалка с полкой Эра 60.png"/>
        <xdr:cNvPicPr/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830475" y="9644496"/>
          <a:ext cx="1454727" cy="879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206086</xdr:colOff>
      <xdr:row>6</xdr:row>
      <xdr:rowOff>259773</xdr:rowOff>
    </xdr:from>
    <xdr:to>
      <xdr:col>2</xdr:col>
      <xdr:colOff>1320511</xdr:colOff>
      <xdr:row>7</xdr:row>
      <xdr:rowOff>1102302</xdr:rowOff>
    </xdr:to>
    <xdr:pic>
      <xdr:nvPicPr>
        <xdr:cNvPr id="160" name="Рисунок 159" descr="C:\Users\kom-tp1.ZMI\Desktop\652in_6717d8.png"/>
        <xdr:cNvPicPr/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987636" y="2526723"/>
          <a:ext cx="1114425" cy="11663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69273</xdr:colOff>
      <xdr:row>70</xdr:row>
      <xdr:rowOff>225136</xdr:rowOff>
    </xdr:from>
    <xdr:to>
      <xdr:col>4</xdr:col>
      <xdr:colOff>1334737</xdr:colOff>
      <xdr:row>70</xdr:row>
      <xdr:rowOff>936476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0773" y="68728936"/>
          <a:ext cx="1265464" cy="711340"/>
        </a:xfrm>
        <a:prstGeom prst="rect">
          <a:avLst/>
        </a:prstGeom>
      </xdr:spPr>
    </xdr:pic>
    <xdr:clientData/>
  </xdr:twoCellAnchor>
  <xdr:twoCellAnchor editAs="oneCell">
    <xdr:from>
      <xdr:col>4</xdr:col>
      <xdr:colOff>121228</xdr:colOff>
      <xdr:row>71</xdr:row>
      <xdr:rowOff>277091</xdr:rowOff>
    </xdr:from>
    <xdr:to>
      <xdr:col>4</xdr:col>
      <xdr:colOff>1386692</xdr:colOff>
      <xdr:row>71</xdr:row>
      <xdr:rowOff>988431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728" y="70885916"/>
          <a:ext cx="1265464" cy="71134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2</xdr:col>
      <xdr:colOff>1541318</xdr:colOff>
      <xdr:row>70</xdr:row>
      <xdr:rowOff>1004087</xdr:rowOff>
    </xdr:to>
    <xdr:pic>
      <xdr:nvPicPr>
        <xdr:cNvPr id="163" name="Рисунок 30" descr="D:\Фото изделий ЗМИ\Беседы\беседа 2 зеленая - копия.pn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772025" y="68503800"/>
          <a:ext cx="1541318" cy="1251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</xdr:row>
      <xdr:rowOff>1</xdr:rowOff>
    </xdr:from>
    <xdr:to>
      <xdr:col>2</xdr:col>
      <xdr:colOff>1558636</xdr:colOff>
      <xdr:row>71</xdr:row>
      <xdr:rowOff>1084733</xdr:rowOff>
    </xdr:to>
    <xdr:pic>
      <xdr:nvPicPr>
        <xdr:cNvPr id="164" name="Рисунок 31" descr="D:\Фото изделий ЗМИ\Беседы\Скамейка Беседа_3 черная копия.pn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772025" y="70608826"/>
          <a:ext cx="1558636" cy="1332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155863</xdr:colOff>
      <xdr:row>106</xdr:row>
      <xdr:rowOff>259773</xdr:rowOff>
    </xdr:from>
    <xdr:to>
      <xdr:col>4</xdr:col>
      <xdr:colOff>1489364</xdr:colOff>
      <xdr:row>106</xdr:row>
      <xdr:rowOff>606136</xdr:rowOff>
    </xdr:to>
    <xdr:pic>
      <xdr:nvPicPr>
        <xdr:cNvPr id="165" name="Рисунок 164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347363" y="114902673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4</xdr:col>
      <xdr:colOff>138545</xdr:colOff>
      <xdr:row>108</xdr:row>
      <xdr:rowOff>277091</xdr:rowOff>
    </xdr:from>
    <xdr:to>
      <xdr:col>4</xdr:col>
      <xdr:colOff>1472046</xdr:colOff>
      <xdr:row>108</xdr:row>
      <xdr:rowOff>623454</xdr:rowOff>
    </xdr:to>
    <xdr:pic>
      <xdr:nvPicPr>
        <xdr:cNvPr id="166" name="Рисунок 165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330045" y="116824991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4</xdr:col>
      <xdr:colOff>121227</xdr:colOff>
      <xdr:row>112</xdr:row>
      <xdr:rowOff>311727</xdr:rowOff>
    </xdr:from>
    <xdr:to>
      <xdr:col>4</xdr:col>
      <xdr:colOff>1454728</xdr:colOff>
      <xdr:row>112</xdr:row>
      <xdr:rowOff>658090</xdr:rowOff>
    </xdr:to>
    <xdr:pic>
      <xdr:nvPicPr>
        <xdr:cNvPr id="167" name="Рисунок 166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312727" y="120669627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4</xdr:col>
      <xdr:colOff>138545</xdr:colOff>
      <xdr:row>109</xdr:row>
      <xdr:rowOff>259772</xdr:rowOff>
    </xdr:from>
    <xdr:to>
      <xdr:col>4</xdr:col>
      <xdr:colOff>1472046</xdr:colOff>
      <xdr:row>109</xdr:row>
      <xdr:rowOff>606135</xdr:rowOff>
    </xdr:to>
    <xdr:pic>
      <xdr:nvPicPr>
        <xdr:cNvPr id="168" name="Рисунок 167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330045" y="117760172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4</xdr:col>
      <xdr:colOff>155864</xdr:colOff>
      <xdr:row>111</xdr:row>
      <xdr:rowOff>225137</xdr:rowOff>
    </xdr:from>
    <xdr:to>
      <xdr:col>4</xdr:col>
      <xdr:colOff>1489365</xdr:colOff>
      <xdr:row>111</xdr:row>
      <xdr:rowOff>571500</xdr:rowOff>
    </xdr:to>
    <xdr:pic>
      <xdr:nvPicPr>
        <xdr:cNvPr id="169" name="Рисунок 168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347364" y="119630537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4</xdr:col>
      <xdr:colOff>155863</xdr:colOff>
      <xdr:row>107</xdr:row>
      <xdr:rowOff>311727</xdr:rowOff>
    </xdr:from>
    <xdr:to>
      <xdr:col>4</xdr:col>
      <xdr:colOff>1489364</xdr:colOff>
      <xdr:row>107</xdr:row>
      <xdr:rowOff>658090</xdr:rowOff>
    </xdr:to>
    <xdr:pic>
      <xdr:nvPicPr>
        <xdr:cNvPr id="170" name="Рисунок 169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347363" y="115907127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4</xdr:col>
      <xdr:colOff>155864</xdr:colOff>
      <xdr:row>110</xdr:row>
      <xdr:rowOff>259772</xdr:rowOff>
    </xdr:from>
    <xdr:to>
      <xdr:col>4</xdr:col>
      <xdr:colOff>1489365</xdr:colOff>
      <xdr:row>110</xdr:row>
      <xdr:rowOff>606135</xdr:rowOff>
    </xdr:to>
    <xdr:pic>
      <xdr:nvPicPr>
        <xdr:cNvPr id="171" name="Рисунок 170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347364" y="118712672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2</xdr:col>
      <xdr:colOff>155863</xdr:colOff>
      <xdr:row>106</xdr:row>
      <xdr:rowOff>51953</xdr:rowOff>
    </xdr:from>
    <xdr:to>
      <xdr:col>2</xdr:col>
      <xdr:colOff>1437408</xdr:colOff>
      <xdr:row>106</xdr:row>
      <xdr:rowOff>768106</xdr:rowOff>
    </xdr:to>
    <xdr:pic>
      <xdr:nvPicPr>
        <xdr:cNvPr id="172" name="Рисунок 29" descr="D:\Фото изделий ЗМИ\Садовка\Дуга праниковая д.16мм, 2 м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927888" y="114694853"/>
          <a:ext cx="1281545" cy="716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121227</xdr:colOff>
      <xdr:row>113</xdr:row>
      <xdr:rowOff>277090</xdr:rowOff>
    </xdr:from>
    <xdr:to>
      <xdr:col>4</xdr:col>
      <xdr:colOff>1454728</xdr:colOff>
      <xdr:row>113</xdr:row>
      <xdr:rowOff>623453</xdr:rowOff>
    </xdr:to>
    <xdr:pic>
      <xdr:nvPicPr>
        <xdr:cNvPr id="173" name="Рисунок 172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312727" y="121587490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2</xdr:col>
      <xdr:colOff>155863</xdr:colOff>
      <xdr:row>107</xdr:row>
      <xdr:rowOff>58637</xdr:rowOff>
    </xdr:from>
    <xdr:to>
      <xdr:col>2</xdr:col>
      <xdr:colOff>1454726</xdr:colOff>
      <xdr:row>107</xdr:row>
      <xdr:rowOff>800101</xdr:rowOff>
    </xdr:to>
    <xdr:pic>
      <xdr:nvPicPr>
        <xdr:cNvPr id="174" name="Рисунок 30" descr="D:\Фото изделий ЗМИ\Садовка\Дуга праниковая д.16мм, 3 м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937413" y="121483337"/>
          <a:ext cx="1298863" cy="7414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207820</xdr:colOff>
      <xdr:row>108</xdr:row>
      <xdr:rowOff>34317</xdr:rowOff>
    </xdr:from>
    <xdr:to>
      <xdr:col>2</xdr:col>
      <xdr:colOff>1385456</xdr:colOff>
      <xdr:row>108</xdr:row>
      <xdr:rowOff>935182</xdr:rowOff>
    </xdr:to>
    <xdr:pic>
      <xdr:nvPicPr>
        <xdr:cNvPr id="175" name="Рисунок 35" descr="D:\Фото изделий ЗМИ\Садовка\Каркас парника 4-х секционный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979845" y="116582217"/>
          <a:ext cx="1177636" cy="900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173181</xdr:colOff>
      <xdr:row>109</xdr:row>
      <xdr:rowOff>23992</xdr:rowOff>
    </xdr:from>
    <xdr:to>
      <xdr:col>2</xdr:col>
      <xdr:colOff>1454727</xdr:colOff>
      <xdr:row>109</xdr:row>
      <xdr:rowOff>933246</xdr:rowOff>
    </xdr:to>
    <xdr:pic>
      <xdr:nvPicPr>
        <xdr:cNvPr id="176" name="Рисунок 36" descr="D:\Фото изделий ЗМИ\Садовка\Каркас парника 6-ти секционный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945206" y="117524392"/>
          <a:ext cx="1281546" cy="909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162757</xdr:colOff>
      <xdr:row>110</xdr:row>
      <xdr:rowOff>69273</xdr:rowOff>
    </xdr:from>
    <xdr:to>
      <xdr:col>2</xdr:col>
      <xdr:colOff>1454728</xdr:colOff>
      <xdr:row>110</xdr:row>
      <xdr:rowOff>921350</xdr:rowOff>
    </xdr:to>
    <xdr:pic>
      <xdr:nvPicPr>
        <xdr:cNvPr id="177" name="Рисунок 34" descr="D:\Фото изделий ЗМИ\Садовка\Каркас парника 8-ми секционный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934782" y="118522173"/>
          <a:ext cx="1291971" cy="8520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329046</xdr:colOff>
      <xdr:row>111</xdr:row>
      <xdr:rowOff>34637</xdr:rowOff>
    </xdr:from>
    <xdr:to>
      <xdr:col>2</xdr:col>
      <xdr:colOff>1096713</xdr:colOff>
      <xdr:row>111</xdr:row>
      <xdr:rowOff>935183</xdr:rowOff>
    </xdr:to>
    <xdr:pic>
      <xdr:nvPicPr>
        <xdr:cNvPr id="178" name="Рисунок 28" descr="D:\Фото изделий ЗМИ\Садовка\Шпалера Конус Решетка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5101071" y="119440037"/>
          <a:ext cx="767667" cy="9005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502228</xdr:colOff>
      <xdr:row>112</xdr:row>
      <xdr:rowOff>51956</xdr:rowOff>
    </xdr:from>
    <xdr:to>
      <xdr:col>2</xdr:col>
      <xdr:colOff>987137</xdr:colOff>
      <xdr:row>112</xdr:row>
      <xdr:rowOff>900545</xdr:rowOff>
    </xdr:to>
    <xdr:pic>
      <xdr:nvPicPr>
        <xdr:cNvPr id="17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274253" y="120409856"/>
          <a:ext cx="484909" cy="848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513438</xdr:colOff>
      <xdr:row>113</xdr:row>
      <xdr:rowOff>17318</xdr:rowOff>
    </xdr:from>
    <xdr:to>
      <xdr:col>2</xdr:col>
      <xdr:colOff>883226</xdr:colOff>
      <xdr:row>113</xdr:row>
      <xdr:rowOff>947752</xdr:rowOff>
    </xdr:to>
    <xdr:pic>
      <xdr:nvPicPr>
        <xdr:cNvPr id="180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 flipH="1">
          <a:off x="5285463" y="121327718"/>
          <a:ext cx="369788" cy="9304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103909</xdr:colOff>
      <xdr:row>114</xdr:row>
      <xdr:rowOff>294408</xdr:rowOff>
    </xdr:from>
    <xdr:to>
      <xdr:col>4</xdr:col>
      <xdr:colOff>1437410</xdr:colOff>
      <xdr:row>114</xdr:row>
      <xdr:rowOff>640771</xdr:rowOff>
    </xdr:to>
    <xdr:pic>
      <xdr:nvPicPr>
        <xdr:cNvPr id="181" name="Рисунок 180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295409" y="122557308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4</xdr:col>
      <xdr:colOff>103909</xdr:colOff>
      <xdr:row>115</xdr:row>
      <xdr:rowOff>277089</xdr:rowOff>
    </xdr:from>
    <xdr:to>
      <xdr:col>4</xdr:col>
      <xdr:colOff>1437410</xdr:colOff>
      <xdr:row>115</xdr:row>
      <xdr:rowOff>623452</xdr:rowOff>
    </xdr:to>
    <xdr:pic>
      <xdr:nvPicPr>
        <xdr:cNvPr id="182" name="Рисунок 181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295409" y="123492489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4</xdr:col>
      <xdr:colOff>86591</xdr:colOff>
      <xdr:row>116</xdr:row>
      <xdr:rowOff>294408</xdr:rowOff>
    </xdr:from>
    <xdr:to>
      <xdr:col>4</xdr:col>
      <xdr:colOff>1420092</xdr:colOff>
      <xdr:row>116</xdr:row>
      <xdr:rowOff>640771</xdr:rowOff>
    </xdr:to>
    <xdr:pic>
      <xdr:nvPicPr>
        <xdr:cNvPr id="183" name="Рисунок 182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278091" y="124462308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4</xdr:col>
      <xdr:colOff>103909</xdr:colOff>
      <xdr:row>117</xdr:row>
      <xdr:rowOff>277090</xdr:rowOff>
    </xdr:from>
    <xdr:to>
      <xdr:col>4</xdr:col>
      <xdr:colOff>1437410</xdr:colOff>
      <xdr:row>117</xdr:row>
      <xdr:rowOff>623453</xdr:rowOff>
    </xdr:to>
    <xdr:pic>
      <xdr:nvPicPr>
        <xdr:cNvPr id="184" name="Рисунок 183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295409" y="125397490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2</xdr:col>
      <xdr:colOff>563243</xdr:colOff>
      <xdr:row>114</xdr:row>
      <xdr:rowOff>51955</xdr:rowOff>
    </xdr:from>
    <xdr:to>
      <xdr:col>2</xdr:col>
      <xdr:colOff>917862</xdr:colOff>
      <xdr:row>115</xdr:row>
      <xdr:rowOff>0</xdr:rowOff>
    </xdr:to>
    <xdr:pic>
      <xdr:nvPicPr>
        <xdr:cNvPr id="185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5335268" y="122314855"/>
          <a:ext cx="354619" cy="900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554181</xdr:colOff>
      <xdr:row>115</xdr:row>
      <xdr:rowOff>17319</xdr:rowOff>
    </xdr:from>
    <xdr:to>
      <xdr:col>2</xdr:col>
      <xdr:colOff>879951</xdr:colOff>
      <xdr:row>115</xdr:row>
      <xdr:rowOff>935182</xdr:rowOff>
    </xdr:to>
    <xdr:pic>
      <xdr:nvPicPr>
        <xdr:cNvPr id="186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5326206" y="123232719"/>
          <a:ext cx="325770" cy="9178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121228</xdr:colOff>
      <xdr:row>118</xdr:row>
      <xdr:rowOff>329044</xdr:rowOff>
    </xdr:from>
    <xdr:to>
      <xdr:col>4</xdr:col>
      <xdr:colOff>1454729</xdr:colOff>
      <xdr:row>118</xdr:row>
      <xdr:rowOff>675407</xdr:rowOff>
    </xdr:to>
    <xdr:pic>
      <xdr:nvPicPr>
        <xdr:cNvPr id="187" name="Рисунок 186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312728" y="126401944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119</xdr:row>
      <xdr:rowOff>329044</xdr:rowOff>
    </xdr:from>
    <xdr:to>
      <xdr:col>4</xdr:col>
      <xdr:colOff>1437411</xdr:colOff>
      <xdr:row>119</xdr:row>
      <xdr:rowOff>675407</xdr:rowOff>
    </xdr:to>
    <xdr:pic>
      <xdr:nvPicPr>
        <xdr:cNvPr id="188" name="Рисунок 187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295410" y="127354444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4</xdr:col>
      <xdr:colOff>86592</xdr:colOff>
      <xdr:row>120</xdr:row>
      <xdr:rowOff>294408</xdr:rowOff>
    </xdr:from>
    <xdr:to>
      <xdr:col>4</xdr:col>
      <xdr:colOff>1420093</xdr:colOff>
      <xdr:row>120</xdr:row>
      <xdr:rowOff>640771</xdr:rowOff>
    </xdr:to>
    <xdr:pic>
      <xdr:nvPicPr>
        <xdr:cNvPr id="189" name="Рисунок 188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278092" y="128272308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138546</xdr:colOff>
      <xdr:row>119</xdr:row>
      <xdr:rowOff>34636</xdr:rowOff>
    </xdr:from>
    <xdr:to>
      <xdr:col>2</xdr:col>
      <xdr:colOff>1454728</xdr:colOff>
      <xdr:row>119</xdr:row>
      <xdr:rowOff>912090</xdr:rowOff>
    </xdr:to>
    <xdr:pic>
      <xdr:nvPicPr>
        <xdr:cNvPr id="190" name="Picture 259" descr="10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910571" y="127060036"/>
          <a:ext cx="1316182" cy="877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329045</xdr:colOff>
      <xdr:row>118</xdr:row>
      <xdr:rowOff>24369</xdr:rowOff>
    </xdr:from>
    <xdr:to>
      <xdr:col>2</xdr:col>
      <xdr:colOff>1333499</xdr:colOff>
      <xdr:row>118</xdr:row>
      <xdr:rowOff>909718</xdr:rowOff>
    </xdr:to>
    <xdr:pic>
      <xdr:nvPicPr>
        <xdr:cNvPr id="191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5101070" y="126097269"/>
          <a:ext cx="1004454" cy="885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294409</xdr:colOff>
      <xdr:row>117</xdr:row>
      <xdr:rowOff>40631</xdr:rowOff>
    </xdr:from>
    <xdr:to>
      <xdr:col>2</xdr:col>
      <xdr:colOff>1298863</xdr:colOff>
      <xdr:row>117</xdr:row>
      <xdr:rowOff>913733</xdr:rowOff>
    </xdr:to>
    <xdr:pic>
      <xdr:nvPicPr>
        <xdr:cNvPr id="192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5066434" y="125161031"/>
          <a:ext cx="1004454" cy="8731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277091</xdr:colOff>
      <xdr:row>116</xdr:row>
      <xdr:rowOff>17319</xdr:rowOff>
    </xdr:from>
    <xdr:to>
      <xdr:col>2</xdr:col>
      <xdr:colOff>1316182</xdr:colOff>
      <xdr:row>116</xdr:row>
      <xdr:rowOff>888815</xdr:rowOff>
    </xdr:to>
    <xdr:pic>
      <xdr:nvPicPr>
        <xdr:cNvPr id="193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049116" y="124185219"/>
          <a:ext cx="1039091" cy="871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86592</xdr:colOff>
      <xdr:row>121</xdr:row>
      <xdr:rowOff>259772</xdr:rowOff>
    </xdr:from>
    <xdr:to>
      <xdr:col>4</xdr:col>
      <xdr:colOff>1420093</xdr:colOff>
      <xdr:row>121</xdr:row>
      <xdr:rowOff>606135</xdr:rowOff>
    </xdr:to>
    <xdr:pic>
      <xdr:nvPicPr>
        <xdr:cNvPr id="194" name="Рисунок 193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278092" y="129190172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4</xdr:col>
      <xdr:colOff>86592</xdr:colOff>
      <xdr:row>122</xdr:row>
      <xdr:rowOff>259772</xdr:rowOff>
    </xdr:from>
    <xdr:to>
      <xdr:col>4</xdr:col>
      <xdr:colOff>1420093</xdr:colOff>
      <xdr:row>122</xdr:row>
      <xdr:rowOff>606135</xdr:rowOff>
    </xdr:to>
    <xdr:pic>
      <xdr:nvPicPr>
        <xdr:cNvPr id="195" name="Рисунок 194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278092" y="130142672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4</xdr:col>
      <xdr:colOff>86593</xdr:colOff>
      <xdr:row>123</xdr:row>
      <xdr:rowOff>294408</xdr:rowOff>
    </xdr:from>
    <xdr:to>
      <xdr:col>4</xdr:col>
      <xdr:colOff>1420094</xdr:colOff>
      <xdr:row>123</xdr:row>
      <xdr:rowOff>640771</xdr:rowOff>
    </xdr:to>
    <xdr:pic>
      <xdr:nvPicPr>
        <xdr:cNvPr id="196" name="Рисунок 195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278093" y="131129808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2</xdr:col>
      <xdr:colOff>450272</xdr:colOff>
      <xdr:row>122</xdr:row>
      <xdr:rowOff>17319</xdr:rowOff>
    </xdr:from>
    <xdr:to>
      <xdr:col>2</xdr:col>
      <xdr:colOff>1091045</xdr:colOff>
      <xdr:row>122</xdr:row>
      <xdr:rowOff>923103</xdr:rowOff>
    </xdr:to>
    <xdr:pic>
      <xdr:nvPicPr>
        <xdr:cNvPr id="197" name="Picture 265" descr="14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222297" y="129900219"/>
          <a:ext cx="640773" cy="9057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505176</xdr:colOff>
      <xdr:row>123</xdr:row>
      <xdr:rowOff>17318</xdr:rowOff>
    </xdr:from>
    <xdr:to>
      <xdr:col>2</xdr:col>
      <xdr:colOff>1125682</xdr:colOff>
      <xdr:row>123</xdr:row>
      <xdr:rowOff>894453</xdr:rowOff>
    </xdr:to>
    <xdr:pic>
      <xdr:nvPicPr>
        <xdr:cNvPr id="198" name="Picture 264" descr="13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277201" y="130852718"/>
          <a:ext cx="620506" cy="877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536863</xdr:colOff>
      <xdr:row>121</xdr:row>
      <xdr:rowOff>17319</xdr:rowOff>
    </xdr:from>
    <xdr:to>
      <xdr:col>2</xdr:col>
      <xdr:colOff>1039090</xdr:colOff>
      <xdr:row>121</xdr:row>
      <xdr:rowOff>742950</xdr:rowOff>
    </xdr:to>
    <xdr:pic>
      <xdr:nvPicPr>
        <xdr:cNvPr id="199" name="Picture 262" descr="11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318413" y="134453169"/>
          <a:ext cx="502227" cy="7256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450273</xdr:colOff>
      <xdr:row>120</xdr:row>
      <xdr:rowOff>69274</xdr:rowOff>
    </xdr:from>
    <xdr:to>
      <xdr:col>2</xdr:col>
      <xdr:colOff>1073728</xdr:colOff>
      <xdr:row>121</xdr:row>
      <xdr:rowOff>0</xdr:rowOff>
    </xdr:to>
    <xdr:pic>
      <xdr:nvPicPr>
        <xdr:cNvPr id="200" name="Picture 263" descr="12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5231823" y="133743124"/>
          <a:ext cx="623455" cy="692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571500</xdr:colOff>
      <xdr:row>124</xdr:row>
      <xdr:rowOff>86592</xdr:rowOff>
    </xdr:from>
    <xdr:to>
      <xdr:col>2</xdr:col>
      <xdr:colOff>990864</xdr:colOff>
      <xdr:row>125</xdr:row>
      <xdr:rowOff>0</xdr:rowOff>
    </xdr:to>
    <xdr:pic>
      <xdr:nvPicPr>
        <xdr:cNvPr id="201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5343525" y="131874492"/>
          <a:ext cx="419364" cy="8659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519546</xdr:colOff>
      <xdr:row>125</xdr:row>
      <xdr:rowOff>51955</xdr:rowOff>
    </xdr:from>
    <xdr:to>
      <xdr:col>2</xdr:col>
      <xdr:colOff>1004455</xdr:colOff>
      <xdr:row>126</xdr:row>
      <xdr:rowOff>4075</xdr:rowOff>
    </xdr:to>
    <xdr:pic>
      <xdr:nvPicPr>
        <xdr:cNvPr id="202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291571" y="132792355"/>
          <a:ext cx="484909" cy="904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93160</xdr:colOff>
      <xdr:row>126</xdr:row>
      <xdr:rowOff>152404</xdr:rowOff>
    </xdr:from>
    <xdr:to>
      <xdr:col>2</xdr:col>
      <xdr:colOff>628654</xdr:colOff>
      <xdr:row>126</xdr:row>
      <xdr:rowOff>692369</xdr:rowOff>
    </xdr:to>
    <xdr:pic>
      <xdr:nvPicPr>
        <xdr:cNvPr id="203" name="Рисунок 38" descr="D:\Фото изделий ЗМИ\Садовка\Колышек 0,5 м.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 rot="16200000">
          <a:off x="4872474" y="139162490"/>
          <a:ext cx="539965" cy="535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121230</xdr:colOff>
      <xdr:row>124</xdr:row>
      <xdr:rowOff>277090</xdr:rowOff>
    </xdr:from>
    <xdr:to>
      <xdr:col>4</xdr:col>
      <xdr:colOff>1454731</xdr:colOff>
      <xdr:row>124</xdr:row>
      <xdr:rowOff>623453</xdr:rowOff>
    </xdr:to>
    <xdr:pic>
      <xdr:nvPicPr>
        <xdr:cNvPr id="205" name="Рисунок 204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312730" y="132064990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103912</xdr:colOff>
      <xdr:row>125</xdr:row>
      <xdr:rowOff>277090</xdr:rowOff>
    </xdr:from>
    <xdr:to>
      <xdr:col>4</xdr:col>
      <xdr:colOff>1437413</xdr:colOff>
      <xdr:row>125</xdr:row>
      <xdr:rowOff>623453</xdr:rowOff>
    </xdr:to>
    <xdr:pic>
      <xdr:nvPicPr>
        <xdr:cNvPr id="206" name="Рисунок 205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295412" y="133017490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4</xdr:col>
      <xdr:colOff>86594</xdr:colOff>
      <xdr:row>126</xdr:row>
      <xdr:rowOff>277090</xdr:rowOff>
    </xdr:from>
    <xdr:to>
      <xdr:col>4</xdr:col>
      <xdr:colOff>1420095</xdr:colOff>
      <xdr:row>126</xdr:row>
      <xdr:rowOff>623453</xdr:rowOff>
    </xdr:to>
    <xdr:pic>
      <xdr:nvPicPr>
        <xdr:cNvPr id="207" name="Рисунок 206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278094" y="133969990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4</xdr:col>
      <xdr:colOff>86594</xdr:colOff>
      <xdr:row>127</xdr:row>
      <xdr:rowOff>311726</xdr:rowOff>
    </xdr:from>
    <xdr:to>
      <xdr:col>4</xdr:col>
      <xdr:colOff>1420095</xdr:colOff>
      <xdr:row>127</xdr:row>
      <xdr:rowOff>658089</xdr:rowOff>
    </xdr:to>
    <xdr:pic>
      <xdr:nvPicPr>
        <xdr:cNvPr id="208" name="Рисунок 207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278094" y="134957126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4</xdr:col>
      <xdr:colOff>86594</xdr:colOff>
      <xdr:row>128</xdr:row>
      <xdr:rowOff>311726</xdr:rowOff>
    </xdr:from>
    <xdr:to>
      <xdr:col>4</xdr:col>
      <xdr:colOff>1420095</xdr:colOff>
      <xdr:row>128</xdr:row>
      <xdr:rowOff>658089</xdr:rowOff>
    </xdr:to>
    <xdr:pic>
      <xdr:nvPicPr>
        <xdr:cNvPr id="209" name="Рисунок 208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278094" y="135909626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4</xdr:col>
      <xdr:colOff>86594</xdr:colOff>
      <xdr:row>129</xdr:row>
      <xdr:rowOff>277090</xdr:rowOff>
    </xdr:from>
    <xdr:to>
      <xdr:col>4</xdr:col>
      <xdr:colOff>1420095</xdr:colOff>
      <xdr:row>129</xdr:row>
      <xdr:rowOff>623453</xdr:rowOff>
    </xdr:to>
    <xdr:pic>
      <xdr:nvPicPr>
        <xdr:cNvPr id="210" name="Рисунок 209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278094" y="136827490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4</xdr:col>
      <xdr:colOff>86594</xdr:colOff>
      <xdr:row>130</xdr:row>
      <xdr:rowOff>294409</xdr:rowOff>
    </xdr:from>
    <xdr:to>
      <xdr:col>4</xdr:col>
      <xdr:colOff>1420095</xdr:colOff>
      <xdr:row>130</xdr:row>
      <xdr:rowOff>640772</xdr:rowOff>
    </xdr:to>
    <xdr:pic>
      <xdr:nvPicPr>
        <xdr:cNvPr id="213" name="Рисунок 212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278094" y="137797309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4</xdr:col>
      <xdr:colOff>86594</xdr:colOff>
      <xdr:row>131</xdr:row>
      <xdr:rowOff>277091</xdr:rowOff>
    </xdr:from>
    <xdr:to>
      <xdr:col>4</xdr:col>
      <xdr:colOff>1420095</xdr:colOff>
      <xdr:row>131</xdr:row>
      <xdr:rowOff>623454</xdr:rowOff>
    </xdr:to>
    <xdr:pic>
      <xdr:nvPicPr>
        <xdr:cNvPr id="214" name="Рисунок 213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0"/>
        <a:stretch>
          <a:fillRect/>
        </a:stretch>
      </xdr:blipFill>
      <xdr:spPr>
        <a:xfrm>
          <a:off x="8278094" y="138732491"/>
          <a:ext cx="1333501" cy="346363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130</xdr:row>
      <xdr:rowOff>34636</xdr:rowOff>
    </xdr:from>
    <xdr:to>
      <xdr:col>2</xdr:col>
      <xdr:colOff>1091046</xdr:colOff>
      <xdr:row>130</xdr:row>
      <xdr:rowOff>941293</xdr:rowOff>
    </xdr:to>
    <xdr:pic>
      <xdr:nvPicPr>
        <xdr:cNvPr id="215" name="Рисунок 35" descr="http://www.ayaskom.ru/upload/shop_3/2/1/6/item_2164/shop_items_catalog_image2164.pn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5170344" y="137537536"/>
          <a:ext cx="692727" cy="906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398318</xdr:colOff>
      <xdr:row>131</xdr:row>
      <xdr:rowOff>17317</xdr:rowOff>
    </xdr:from>
    <xdr:to>
      <xdr:col>2</xdr:col>
      <xdr:colOff>1125682</xdr:colOff>
      <xdr:row>131</xdr:row>
      <xdr:rowOff>945394</xdr:rowOff>
    </xdr:to>
    <xdr:pic>
      <xdr:nvPicPr>
        <xdr:cNvPr id="216" name="Picture 266" descr="4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5170343" y="138472717"/>
          <a:ext cx="727364" cy="9280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103909</xdr:colOff>
      <xdr:row>32</xdr:row>
      <xdr:rowOff>0</xdr:rowOff>
    </xdr:from>
    <xdr:to>
      <xdr:col>4</xdr:col>
      <xdr:colOff>1593273</xdr:colOff>
      <xdr:row>32</xdr:row>
      <xdr:rowOff>531916</xdr:rowOff>
    </xdr:to>
    <xdr:pic>
      <xdr:nvPicPr>
        <xdr:cNvPr id="218" name="Рисунок 217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5409" y="27750655"/>
          <a:ext cx="1489364" cy="531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103909</xdr:colOff>
      <xdr:row>32</xdr:row>
      <xdr:rowOff>225136</xdr:rowOff>
    </xdr:from>
    <xdr:to>
      <xdr:col>4</xdr:col>
      <xdr:colOff>1593273</xdr:colOff>
      <xdr:row>32</xdr:row>
      <xdr:rowOff>757052</xdr:rowOff>
    </xdr:to>
    <xdr:pic>
      <xdr:nvPicPr>
        <xdr:cNvPr id="219" name="Рисунок 218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5409" y="28838236"/>
          <a:ext cx="1489364" cy="531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173182</xdr:colOff>
      <xdr:row>33</xdr:row>
      <xdr:rowOff>190500</xdr:rowOff>
    </xdr:from>
    <xdr:to>
      <xdr:col>4</xdr:col>
      <xdr:colOff>1662546</xdr:colOff>
      <xdr:row>33</xdr:row>
      <xdr:rowOff>722416</xdr:rowOff>
    </xdr:to>
    <xdr:pic>
      <xdr:nvPicPr>
        <xdr:cNvPr id="220" name="Рисунок 219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4682" y="29908500"/>
          <a:ext cx="1489364" cy="531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889413</xdr:colOff>
      <xdr:row>32</xdr:row>
      <xdr:rowOff>0</xdr:rowOff>
    </xdr:from>
    <xdr:to>
      <xdr:col>2</xdr:col>
      <xdr:colOff>1391213</xdr:colOff>
      <xdr:row>32</xdr:row>
      <xdr:rowOff>865908</xdr:rowOff>
    </xdr:to>
    <xdr:pic>
      <xdr:nvPicPr>
        <xdr:cNvPr id="223" name="Рисунок 222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1438" y="27612110"/>
          <a:ext cx="501800" cy="865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883227</xdr:colOff>
      <xdr:row>32</xdr:row>
      <xdr:rowOff>103908</xdr:rowOff>
    </xdr:from>
    <xdr:to>
      <xdr:col>2</xdr:col>
      <xdr:colOff>1454727</xdr:colOff>
      <xdr:row>32</xdr:row>
      <xdr:rowOff>1051851</xdr:rowOff>
    </xdr:to>
    <xdr:pic>
      <xdr:nvPicPr>
        <xdr:cNvPr id="224" name="Рисунок 223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5252" y="28717008"/>
          <a:ext cx="571500" cy="947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933449</xdr:colOff>
      <xdr:row>33</xdr:row>
      <xdr:rowOff>67543</xdr:rowOff>
    </xdr:from>
    <xdr:to>
      <xdr:col>2</xdr:col>
      <xdr:colOff>1471978</xdr:colOff>
      <xdr:row>33</xdr:row>
      <xdr:rowOff>1037361</xdr:rowOff>
    </xdr:to>
    <xdr:pic>
      <xdr:nvPicPr>
        <xdr:cNvPr id="225" name="Рисунок 224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9" y="32528743"/>
          <a:ext cx="538529" cy="96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103909</xdr:colOff>
      <xdr:row>67</xdr:row>
      <xdr:rowOff>294410</xdr:rowOff>
    </xdr:from>
    <xdr:to>
      <xdr:col>4</xdr:col>
      <xdr:colOff>1507054</xdr:colOff>
      <xdr:row>67</xdr:row>
      <xdr:rowOff>957304</xdr:rowOff>
    </xdr:to>
    <xdr:pic>
      <xdr:nvPicPr>
        <xdr:cNvPr id="228" name="Рисунок 227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95409" y="66264560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571499</xdr:colOff>
      <xdr:row>67</xdr:row>
      <xdr:rowOff>155863</xdr:rowOff>
    </xdr:from>
    <xdr:to>
      <xdr:col>2</xdr:col>
      <xdr:colOff>1558637</xdr:colOff>
      <xdr:row>67</xdr:row>
      <xdr:rowOff>1253137</xdr:rowOff>
    </xdr:to>
    <xdr:pic>
      <xdr:nvPicPr>
        <xdr:cNvPr id="229" name="Рисунок 228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49" y="66354613"/>
          <a:ext cx="987138" cy="109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685801</xdr:colOff>
      <xdr:row>68</xdr:row>
      <xdr:rowOff>57151</xdr:rowOff>
    </xdr:from>
    <xdr:to>
      <xdr:col>2</xdr:col>
      <xdr:colOff>1409178</xdr:colOff>
      <xdr:row>68</xdr:row>
      <xdr:rowOff>1257300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5467351" y="67532251"/>
          <a:ext cx="723377" cy="1200149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68</xdr:row>
      <xdr:rowOff>304800</xdr:rowOff>
    </xdr:from>
    <xdr:to>
      <xdr:col>4</xdr:col>
      <xdr:colOff>1517445</xdr:colOff>
      <xdr:row>68</xdr:row>
      <xdr:rowOff>967694</xdr:rowOff>
    </xdr:to>
    <xdr:pic>
      <xdr:nvPicPr>
        <xdr:cNvPr id="231" name="Рисунок 230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24850" y="67779900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91</xdr:row>
      <xdr:rowOff>57150</xdr:rowOff>
    </xdr:from>
    <xdr:to>
      <xdr:col>2</xdr:col>
      <xdr:colOff>1183105</xdr:colOff>
      <xdr:row>91</xdr:row>
      <xdr:rowOff>1219200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257800" y="96831150"/>
          <a:ext cx="706855" cy="116205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91</xdr:row>
      <xdr:rowOff>304800</xdr:rowOff>
    </xdr:from>
    <xdr:to>
      <xdr:col>4</xdr:col>
      <xdr:colOff>1555545</xdr:colOff>
      <xdr:row>91</xdr:row>
      <xdr:rowOff>967694</xdr:rowOff>
    </xdr:to>
    <xdr:pic>
      <xdr:nvPicPr>
        <xdr:cNvPr id="233" name="Рисунок 232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62950" y="97078800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35</xdr:row>
      <xdr:rowOff>114300</xdr:rowOff>
    </xdr:from>
    <xdr:to>
      <xdr:col>2</xdr:col>
      <xdr:colOff>1619548</xdr:colOff>
      <xdr:row>35</xdr:row>
      <xdr:rowOff>1123950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5086350" y="32137350"/>
          <a:ext cx="1314748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495301</xdr:colOff>
      <xdr:row>34</xdr:row>
      <xdr:rowOff>114301</xdr:rowOff>
    </xdr:from>
    <xdr:to>
      <xdr:col>2</xdr:col>
      <xdr:colOff>1543050</xdr:colOff>
      <xdr:row>35</xdr:row>
      <xdr:rowOff>57150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5276851" y="31032451"/>
          <a:ext cx="1047749" cy="990599"/>
        </a:xfrm>
        <a:prstGeom prst="rect">
          <a:avLst/>
        </a:prstGeom>
      </xdr:spPr>
    </xdr:pic>
    <xdr:clientData/>
  </xdr:twoCellAnchor>
  <xdr:twoCellAnchor editAs="oneCell">
    <xdr:from>
      <xdr:col>2</xdr:col>
      <xdr:colOff>209549</xdr:colOff>
      <xdr:row>36</xdr:row>
      <xdr:rowOff>114300</xdr:rowOff>
    </xdr:from>
    <xdr:to>
      <xdr:col>2</xdr:col>
      <xdr:colOff>1638300</xdr:colOff>
      <xdr:row>36</xdr:row>
      <xdr:rowOff>932023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4991099" y="33242250"/>
          <a:ext cx="1428751" cy="817723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34</xdr:row>
      <xdr:rowOff>247650</xdr:rowOff>
    </xdr:from>
    <xdr:to>
      <xdr:col>4</xdr:col>
      <xdr:colOff>1498395</xdr:colOff>
      <xdr:row>34</xdr:row>
      <xdr:rowOff>910544</xdr:rowOff>
    </xdr:to>
    <xdr:pic>
      <xdr:nvPicPr>
        <xdr:cNvPr id="246" name="Рисунок 245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05800" y="31165800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35</xdr:row>
      <xdr:rowOff>247650</xdr:rowOff>
    </xdr:from>
    <xdr:to>
      <xdr:col>4</xdr:col>
      <xdr:colOff>1498395</xdr:colOff>
      <xdr:row>35</xdr:row>
      <xdr:rowOff>910544</xdr:rowOff>
    </xdr:to>
    <xdr:pic>
      <xdr:nvPicPr>
        <xdr:cNvPr id="247" name="Рисунок 246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05800" y="32270700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36</xdr:row>
      <xdr:rowOff>247650</xdr:rowOff>
    </xdr:from>
    <xdr:to>
      <xdr:col>4</xdr:col>
      <xdr:colOff>1498395</xdr:colOff>
      <xdr:row>36</xdr:row>
      <xdr:rowOff>910544</xdr:rowOff>
    </xdr:to>
    <xdr:pic>
      <xdr:nvPicPr>
        <xdr:cNvPr id="248" name="Рисунок 247" descr="для прайса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05800" y="33375600"/>
          <a:ext cx="1403145" cy="662894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438151</xdr:colOff>
      <xdr:row>29</xdr:row>
      <xdr:rowOff>57150</xdr:rowOff>
    </xdr:from>
    <xdr:to>
      <xdr:col>2</xdr:col>
      <xdr:colOff>1466851</xdr:colOff>
      <xdr:row>29</xdr:row>
      <xdr:rowOff>1251585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5219701" y="28498800"/>
          <a:ext cx="1028700" cy="1194435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28</xdr:row>
      <xdr:rowOff>19051</xdr:rowOff>
    </xdr:from>
    <xdr:to>
      <xdr:col>2</xdr:col>
      <xdr:colOff>1466850</xdr:colOff>
      <xdr:row>28</xdr:row>
      <xdr:rowOff>1244877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295900" y="27184351"/>
          <a:ext cx="952500" cy="1225826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30</xdr:row>
      <xdr:rowOff>95251</xdr:rowOff>
    </xdr:from>
    <xdr:to>
      <xdr:col>2</xdr:col>
      <xdr:colOff>1485900</xdr:colOff>
      <xdr:row>31</xdr:row>
      <xdr:rowOff>46867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6229350" y="27070051"/>
          <a:ext cx="1123950" cy="1227966"/>
        </a:xfrm>
        <a:prstGeom prst="rect">
          <a:avLst/>
        </a:prstGeom>
      </xdr:spPr>
    </xdr:pic>
    <xdr:clientData/>
  </xdr:twoCellAnchor>
  <xdr:twoCellAnchor>
    <xdr:from>
      <xdr:col>4</xdr:col>
      <xdr:colOff>133350</xdr:colOff>
      <xdr:row>28</xdr:row>
      <xdr:rowOff>438150</xdr:rowOff>
    </xdr:from>
    <xdr:to>
      <xdr:col>4</xdr:col>
      <xdr:colOff>1555545</xdr:colOff>
      <xdr:row>28</xdr:row>
      <xdr:rowOff>857250</xdr:rowOff>
    </xdr:to>
    <xdr:grpSp>
      <xdr:nvGrpSpPr>
        <xdr:cNvPr id="254" name="Группа 253"/>
        <xdr:cNvGrpSpPr/>
      </xdr:nvGrpSpPr>
      <xdr:grpSpPr>
        <a:xfrm>
          <a:off x="10744200" y="24860250"/>
          <a:ext cx="1422195" cy="419100"/>
          <a:chOff x="8210550" y="27622500"/>
          <a:chExt cx="1422195" cy="419100"/>
        </a:xfrm>
      </xdr:grpSpPr>
      <xdr:pic>
        <xdr:nvPicPr>
          <xdr:cNvPr id="252" name="Рисунок 251" descr="для прайса5.jpg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/>
          <a:srcRect t="68970"/>
          <a:stretch/>
        </xdr:blipFill>
        <xdr:spPr>
          <a:xfrm>
            <a:off x="8210550" y="27622500"/>
            <a:ext cx="1403145" cy="205694"/>
          </a:xfrm>
          <a:prstGeom prst="rect">
            <a:avLst/>
          </a:prstGeom>
        </xdr:spPr>
      </xdr:pic>
      <xdr:pic>
        <xdr:nvPicPr>
          <xdr:cNvPr id="253" name="Рисунок 252" descr="для прайса5.jpg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/>
          <a:srcRect b="68389"/>
          <a:stretch/>
        </xdr:blipFill>
        <xdr:spPr>
          <a:xfrm>
            <a:off x="8229600" y="27832050"/>
            <a:ext cx="1403145" cy="209550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95250</xdr:colOff>
      <xdr:row>29</xdr:row>
      <xdr:rowOff>514350</xdr:rowOff>
    </xdr:from>
    <xdr:to>
      <xdr:col>4</xdr:col>
      <xdr:colOff>1517445</xdr:colOff>
      <xdr:row>29</xdr:row>
      <xdr:rowOff>933450</xdr:rowOff>
    </xdr:to>
    <xdr:grpSp>
      <xdr:nvGrpSpPr>
        <xdr:cNvPr id="255" name="Группа 254"/>
        <xdr:cNvGrpSpPr/>
      </xdr:nvGrpSpPr>
      <xdr:grpSpPr>
        <a:xfrm>
          <a:off x="10706100" y="26212800"/>
          <a:ext cx="1422195" cy="419100"/>
          <a:chOff x="8210550" y="27622500"/>
          <a:chExt cx="1422195" cy="419100"/>
        </a:xfrm>
      </xdr:grpSpPr>
      <xdr:pic>
        <xdr:nvPicPr>
          <xdr:cNvPr id="256" name="Рисунок 255" descr="для прайса5.jpg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/>
          <a:srcRect t="68970"/>
          <a:stretch/>
        </xdr:blipFill>
        <xdr:spPr>
          <a:xfrm>
            <a:off x="8210550" y="27622500"/>
            <a:ext cx="1403145" cy="205694"/>
          </a:xfrm>
          <a:prstGeom prst="rect">
            <a:avLst/>
          </a:prstGeom>
        </xdr:spPr>
      </xdr:pic>
      <xdr:pic>
        <xdr:nvPicPr>
          <xdr:cNvPr id="257" name="Рисунок 256" descr="для прайса5.jpg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/>
          <a:srcRect b="68389"/>
          <a:stretch/>
        </xdr:blipFill>
        <xdr:spPr>
          <a:xfrm>
            <a:off x="8229600" y="27832050"/>
            <a:ext cx="1403145" cy="209550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152400</xdr:colOff>
      <xdr:row>30</xdr:row>
      <xdr:rowOff>457200</xdr:rowOff>
    </xdr:from>
    <xdr:to>
      <xdr:col>4</xdr:col>
      <xdr:colOff>1574595</xdr:colOff>
      <xdr:row>30</xdr:row>
      <xdr:rowOff>876300</xdr:rowOff>
    </xdr:to>
    <xdr:grpSp>
      <xdr:nvGrpSpPr>
        <xdr:cNvPr id="258" name="Группа 257"/>
        <xdr:cNvGrpSpPr/>
      </xdr:nvGrpSpPr>
      <xdr:grpSpPr>
        <a:xfrm>
          <a:off x="10763250" y="27432000"/>
          <a:ext cx="1422195" cy="419100"/>
          <a:chOff x="8210550" y="27622500"/>
          <a:chExt cx="1422195" cy="419100"/>
        </a:xfrm>
      </xdr:grpSpPr>
      <xdr:pic>
        <xdr:nvPicPr>
          <xdr:cNvPr id="259" name="Рисунок 258" descr="для прайса5.jpg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/>
          <a:srcRect t="68970"/>
          <a:stretch/>
        </xdr:blipFill>
        <xdr:spPr>
          <a:xfrm>
            <a:off x="8210550" y="27622500"/>
            <a:ext cx="1403145" cy="205694"/>
          </a:xfrm>
          <a:prstGeom prst="rect">
            <a:avLst/>
          </a:prstGeom>
        </xdr:spPr>
      </xdr:pic>
      <xdr:pic>
        <xdr:nvPicPr>
          <xdr:cNvPr id="260" name="Рисунок 259" descr="для прайса5.jpg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/>
          <a:srcRect b="68389"/>
          <a:stretch/>
        </xdr:blipFill>
        <xdr:spPr>
          <a:xfrm>
            <a:off x="8229600" y="27832050"/>
            <a:ext cx="1403145" cy="20955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57150</xdr:colOff>
      <xdr:row>87</xdr:row>
      <xdr:rowOff>210912</xdr:rowOff>
    </xdr:from>
    <xdr:to>
      <xdr:col>2</xdr:col>
      <xdr:colOff>1485900</xdr:colOff>
      <xdr:row>87</xdr:row>
      <xdr:rowOff>1047751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4838700" y="97613562"/>
          <a:ext cx="1428750" cy="836839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75</xdr:row>
      <xdr:rowOff>1257300</xdr:rowOff>
    </xdr:from>
    <xdr:to>
      <xdr:col>2</xdr:col>
      <xdr:colOff>1513856</xdr:colOff>
      <xdr:row>77</xdr:row>
      <xdr:rowOff>312486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50" y="85896450"/>
          <a:ext cx="1399556" cy="1426911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76</xdr:row>
      <xdr:rowOff>457200</xdr:rowOff>
    </xdr:from>
    <xdr:to>
      <xdr:col>4</xdr:col>
      <xdr:colOff>1377537</xdr:colOff>
      <xdr:row>76</xdr:row>
      <xdr:rowOff>754176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86372700"/>
          <a:ext cx="1206087" cy="296976"/>
        </a:xfrm>
        <a:prstGeom prst="rect">
          <a:avLst/>
        </a:prstGeom>
      </xdr:spPr>
    </xdr:pic>
    <xdr:clientData/>
  </xdr:twoCellAnchor>
  <xdr:twoCellAnchor editAs="oneCell">
    <xdr:from>
      <xdr:col>4</xdr:col>
      <xdr:colOff>125187</xdr:colOff>
      <xdr:row>77</xdr:row>
      <xdr:rowOff>527832</xdr:rowOff>
    </xdr:from>
    <xdr:to>
      <xdr:col>4</xdr:col>
      <xdr:colOff>1331274</xdr:colOff>
      <xdr:row>77</xdr:row>
      <xdr:rowOff>824808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5737" y="87719682"/>
          <a:ext cx="1206087" cy="29697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2</xdr:col>
      <xdr:colOff>1412670</xdr:colOff>
      <xdr:row>78</xdr:row>
      <xdr:rowOff>338960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87191850"/>
          <a:ext cx="1412670" cy="1443860"/>
        </a:xfrm>
        <a:prstGeom prst="rect">
          <a:avLst/>
        </a:prstGeom>
      </xdr:spPr>
    </xdr:pic>
    <xdr:clientData/>
  </xdr:twoCellAnchor>
  <xdr:twoCellAnchor editAs="oneCell">
    <xdr:from>
      <xdr:col>4</xdr:col>
      <xdr:colOff>122465</xdr:colOff>
      <xdr:row>78</xdr:row>
      <xdr:rowOff>507176</xdr:rowOff>
    </xdr:from>
    <xdr:to>
      <xdr:col>4</xdr:col>
      <xdr:colOff>1328552</xdr:colOff>
      <xdr:row>78</xdr:row>
      <xdr:rowOff>804152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3015" y="88975376"/>
          <a:ext cx="1206087" cy="29697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2</xdr:col>
      <xdr:colOff>1412670</xdr:colOff>
      <xdr:row>79</xdr:row>
      <xdr:rowOff>341982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88468200"/>
          <a:ext cx="1412670" cy="1446882"/>
        </a:xfrm>
        <a:prstGeom prst="rect">
          <a:avLst/>
        </a:prstGeom>
      </xdr:spPr>
    </xdr:pic>
    <xdr:clientData/>
  </xdr:twoCellAnchor>
  <xdr:twoCellAnchor editAs="oneCell">
    <xdr:from>
      <xdr:col>4</xdr:col>
      <xdr:colOff>81644</xdr:colOff>
      <xdr:row>88</xdr:row>
      <xdr:rowOff>380505</xdr:rowOff>
    </xdr:from>
    <xdr:to>
      <xdr:col>4</xdr:col>
      <xdr:colOff>1287731</xdr:colOff>
      <xdr:row>88</xdr:row>
      <xdr:rowOff>677481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2194" y="99059505"/>
          <a:ext cx="1206087" cy="29697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2</xdr:col>
      <xdr:colOff>1416380</xdr:colOff>
      <xdr:row>90</xdr:row>
      <xdr:rowOff>6399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98679000"/>
          <a:ext cx="1416380" cy="1435149"/>
        </a:xfrm>
        <a:prstGeom prst="rect">
          <a:avLst/>
        </a:prstGeom>
      </xdr:spPr>
    </xdr:pic>
    <xdr:clientData/>
  </xdr:twoCellAnchor>
  <xdr:twoCellAnchor editAs="oneCell">
    <xdr:from>
      <xdr:col>4</xdr:col>
      <xdr:colOff>163285</xdr:colOff>
      <xdr:row>83</xdr:row>
      <xdr:rowOff>489857</xdr:rowOff>
    </xdr:from>
    <xdr:to>
      <xdr:col>4</xdr:col>
      <xdr:colOff>1369372</xdr:colOff>
      <xdr:row>83</xdr:row>
      <xdr:rowOff>786833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3835" y="92787107"/>
          <a:ext cx="1206087" cy="296976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</xdr:colOff>
      <xdr:row>83</xdr:row>
      <xdr:rowOff>1236</xdr:rowOff>
    </xdr:from>
    <xdr:to>
      <xdr:col>2</xdr:col>
      <xdr:colOff>1395845</xdr:colOff>
      <xdr:row>84</xdr:row>
      <xdr:rowOff>191732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0407" y="92298486"/>
          <a:ext cx="1286988" cy="1295396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136071</xdr:colOff>
      <xdr:row>85</xdr:row>
      <xdr:rowOff>526227</xdr:rowOff>
    </xdr:from>
    <xdr:to>
      <xdr:col>4</xdr:col>
      <xdr:colOff>1342158</xdr:colOff>
      <xdr:row>85</xdr:row>
      <xdr:rowOff>823203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6621" y="95376177"/>
          <a:ext cx="1206087" cy="29697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2</xdr:col>
      <xdr:colOff>1469572</xdr:colOff>
      <xdr:row>86</xdr:row>
      <xdr:rowOff>399937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94849950"/>
          <a:ext cx="1469572" cy="1504837"/>
        </a:xfrm>
        <a:prstGeom prst="rect">
          <a:avLst/>
        </a:prstGeom>
      </xdr:spPr>
    </xdr:pic>
    <xdr:clientData/>
  </xdr:twoCellAnchor>
  <xdr:twoCellAnchor editAs="oneCell">
    <xdr:from>
      <xdr:col>4</xdr:col>
      <xdr:colOff>40820</xdr:colOff>
      <xdr:row>80</xdr:row>
      <xdr:rowOff>421822</xdr:rowOff>
    </xdr:from>
    <xdr:to>
      <xdr:col>4</xdr:col>
      <xdr:colOff>1246907</xdr:colOff>
      <xdr:row>80</xdr:row>
      <xdr:rowOff>718798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1370" y="90166372"/>
          <a:ext cx="1206087" cy="29697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2</xdr:col>
      <xdr:colOff>1302176</xdr:colOff>
      <xdr:row>81</xdr:row>
      <xdr:rowOff>213255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89744550"/>
          <a:ext cx="1302176" cy="1318155"/>
        </a:xfrm>
        <a:prstGeom prst="rect">
          <a:avLst/>
        </a:prstGeom>
      </xdr:spPr>
    </xdr:pic>
    <xdr:clientData/>
  </xdr:twoCellAnchor>
  <xdr:twoCellAnchor editAs="oneCell">
    <xdr:from>
      <xdr:col>4</xdr:col>
      <xdr:colOff>149678</xdr:colOff>
      <xdr:row>81</xdr:row>
      <xdr:rowOff>476250</xdr:rowOff>
    </xdr:from>
    <xdr:to>
      <xdr:col>4</xdr:col>
      <xdr:colOff>1355765</xdr:colOff>
      <xdr:row>81</xdr:row>
      <xdr:rowOff>773226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228" y="91497150"/>
          <a:ext cx="1206087" cy="29697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2</xdr:col>
      <xdr:colOff>1443596</xdr:colOff>
      <xdr:row>82</xdr:row>
      <xdr:rowOff>354318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91020900"/>
          <a:ext cx="1443596" cy="1459218"/>
        </a:xfrm>
        <a:prstGeom prst="rect">
          <a:avLst/>
        </a:prstGeom>
      </xdr:spPr>
    </xdr:pic>
    <xdr:clientData/>
  </xdr:twoCellAnchor>
  <xdr:twoCellAnchor editAs="oneCell">
    <xdr:from>
      <xdr:col>4</xdr:col>
      <xdr:colOff>120484</xdr:colOff>
      <xdr:row>84</xdr:row>
      <xdr:rowOff>554429</xdr:rowOff>
    </xdr:from>
    <xdr:to>
      <xdr:col>4</xdr:col>
      <xdr:colOff>1326571</xdr:colOff>
      <xdr:row>84</xdr:row>
      <xdr:rowOff>851405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1034" y="94128029"/>
          <a:ext cx="1206087" cy="29697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2</xdr:col>
      <xdr:colOff>1350818</xdr:colOff>
      <xdr:row>85</xdr:row>
      <xdr:rowOff>273877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93573600"/>
          <a:ext cx="1350818" cy="1378777"/>
        </a:xfrm>
        <a:prstGeom prst="rect">
          <a:avLst/>
        </a:prstGeom>
      </xdr:spPr>
    </xdr:pic>
    <xdr:clientData/>
  </xdr:twoCellAnchor>
  <xdr:twoCellAnchor editAs="oneCell">
    <xdr:from>
      <xdr:col>4</xdr:col>
      <xdr:colOff>111508</xdr:colOff>
      <xdr:row>86</xdr:row>
      <xdr:rowOff>395351</xdr:rowOff>
    </xdr:from>
    <xdr:to>
      <xdr:col>4</xdr:col>
      <xdr:colOff>1317595</xdr:colOff>
      <xdr:row>86</xdr:row>
      <xdr:rowOff>692327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2058" y="96521651"/>
          <a:ext cx="1206087" cy="29697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2</xdr:col>
      <xdr:colOff>1376232</xdr:colOff>
      <xdr:row>87</xdr:row>
      <xdr:rowOff>297381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96126300"/>
          <a:ext cx="1376232" cy="1402281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87</xdr:row>
      <xdr:rowOff>571500</xdr:rowOff>
    </xdr:from>
    <xdr:to>
      <xdr:col>4</xdr:col>
      <xdr:colOff>1282287</xdr:colOff>
      <xdr:row>87</xdr:row>
      <xdr:rowOff>868476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97974150"/>
          <a:ext cx="1206087" cy="29697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79</xdr:row>
      <xdr:rowOff>266700</xdr:rowOff>
    </xdr:from>
    <xdr:to>
      <xdr:col>2</xdr:col>
      <xdr:colOff>1543050</xdr:colOff>
      <xdr:row>79</xdr:row>
      <xdr:rowOff>1094014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4895850" y="90011250"/>
          <a:ext cx="1428750" cy="836839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79</xdr:row>
      <xdr:rowOff>495300</xdr:rowOff>
    </xdr:from>
    <xdr:to>
      <xdr:col>4</xdr:col>
      <xdr:colOff>1339437</xdr:colOff>
      <xdr:row>79</xdr:row>
      <xdr:rowOff>792276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900" y="90239850"/>
          <a:ext cx="1206087" cy="296976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82</xdr:row>
      <xdr:rowOff>228600</xdr:rowOff>
    </xdr:from>
    <xdr:to>
      <xdr:col>2</xdr:col>
      <xdr:colOff>1504950</xdr:colOff>
      <xdr:row>82</xdr:row>
      <xdr:rowOff>1065439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4857750" y="93802200"/>
          <a:ext cx="1428750" cy="836839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82</xdr:row>
      <xdr:rowOff>495300</xdr:rowOff>
    </xdr:from>
    <xdr:to>
      <xdr:col>4</xdr:col>
      <xdr:colOff>1339437</xdr:colOff>
      <xdr:row>82</xdr:row>
      <xdr:rowOff>792276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900" y="94068900"/>
          <a:ext cx="1206087" cy="296976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72</xdr:row>
      <xdr:rowOff>38100</xdr:rowOff>
    </xdr:from>
    <xdr:to>
      <xdr:col>2</xdr:col>
      <xdr:colOff>1562521</xdr:colOff>
      <xdr:row>74</xdr:row>
      <xdr:rowOff>58048</xdr:rowOff>
    </xdr:to>
    <xdr:pic>
      <xdr:nvPicPr>
        <xdr:cNvPr id="270" name="Рисунок 269" descr="G:\Конёк.png"/>
        <xdr:cNvPicPr/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5086350" y="78390750"/>
          <a:ext cx="1257721" cy="12200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72</xdr:row>
      <xdr:rowOff>476250</xdr:rowOff>
    </xdr:from>
    <xdr:to>
      <xdr:col>4</xdr:col>
      <xdr:colOff>1433946</xdr:colOff>
      <xdr:row>72</xdr:row>
      <xdr:rowOff>753341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21" t="49667" r="4450" b="10599"/>
        <a:stretch>
          <a:fillRect/>
        </a:stretch>
      </xdr:blipFill>
      <xdr:spPr>
        <a:xfrm>
          <a:off x="8362950" y="78828900"/>
          <a:ext cx="1281546" cy="27709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127</xdr:row>
      <xdr:rowOff>152402</xdr:rowOff>
    </xdr:from>
    <xdr:to>
      <xdr:col>2</xdr:col>
      <xdr:colOff>933452</xdr:colOff>
      <xdr:row>127</xdr:row>
      <xdr:rowOff>692367</xdr:rowOff>
    </xdr:to>
    <xdr:pic>
      <xdr:nvPicPr>
        <xdr:cNvPr id="272" name="Рисунок 38" descr="D:\Фото изделий ЗМИ\Садовка\Колышек 0,5 м.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 rot="16200000">
          <a:off x="5006869" y="139773134"/>
          <a:ext cx="539965" cy="876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38101</xdr:colOff>
      <xdr:row>128</xdr:row>
      <xdr:rowOff>133352</xdr:rowOff>
    </xdr:from>
    <xdr:to>
      <xdr:col>2</xdr:col>
      <xdr:colOff>1219202</xdr:colOff>
      <xdr:row>128</xdr:row>
      <xdr:rowOff>673317</xdr:rowOff>
    </xdr:to>
    <xdr:pic>
      <xdr:nvPicPr>
        <xdr:cNvPr id="275" name="Рисунок 38" descr="D:\Фото изделий ЗМИ\Садовка\Колышек 0,5 м.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 rot="16200000">
          <a:off x="5140219" y="140382734"/>
          <a:ext cx="539965" cy="1181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129</xdr:row>
      <xdr:rowOff>133351</xdr:rowOff>
    </xdr:from>
    <xdr:to>
      <xdr:col>2</xdr:col>
      <xdr:colOff>1504952</xdr:colOff>
      <xdr:row>129</xdr:row>
      <xdr:rowOff>673316</xdr:rowOff>
    </xdr:to>
    <xdr:pic>
      <xdr:nvPicPr>
        <xdr:cNvPr id="276" name="Рисунок 38" descr="D:\Фото изделий ЗМИ\Садовка\Колышек 0,5 м.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 rot="16200000">
          <a:off x="5292618" y="141030433"/>
          <a:ext cx="539965" cy="14478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1085850</xdr:colOff>
      <xdr:row>0</xdr:row>
      <xdr:rowOff>114300</xdr:rowOff>
    </xdr:from>
    <xdr:to>
      <xdr:col>5</xdr:col>
      <xdr:colOff>3524250</xdr:colOff>
      <xdr:row>2</xdr:row>
      <xdr:rowOff>209550</xdr:rowOff>
    </xdr:to>
    <xdr:sp macro="" textlink="">
      <xdr:nvSpPr>
        <xdr:cNvPr id="277" name="Прямоугольник 276"/>
        <xdr:cNvSpPr/>
      </xdr:nvSpPr>
      <xdr:spPr>
        <a:xfrm>
          <a:off x="9201150" y="114300"/>
          <a:ext cx="6762750" cy="742950"/>
        </a:xfrm>
        <a:prstGeom prst="rect">
          <a:avLst/>
        </a:prstGeom>
        <a:ln>
          <a:solidFill>
            <a:schemeClr val="bg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ru-RU" sz="1800" b="1"/>
        </a:p>
      </xdr:txBody>
    </xdr:sp>
    <xdr:clientData/>
  </xdr:twoCellAnchor>
  <xdr:twoCellAnchor editAs="oneCell">
    <xdr:from>
      <xdr:col>2</xdr:col>
      <xdr:colOff>304800</xdr:colOff>
      <xdr:row>131</xdr:row>
      <xdr:rowOff>38100</xdr:rowOff>
    </xdr:from>
    <xdr:to>
      <xdr:col>2</xdr:col>
      <xdr:colOff>1562521</xdr:colOff>
      <xdr:row>132</xdr:row>
      <xdr:rowOff>95250</xdr:rowOff>
    </xdr:to>
    <xdr:pic>
      <xdr:nvPicPr>
        <xdr:cNvPr id="279" name="Рисунок 278" descr="G:\Конёк.png"/>
        <xdr:cNvPicPr/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6219825" y="74047350"/>
          <a:ext cx="1257721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247651</xdr:colOff>
      <xdr:row>132</xdr:row>
      <xdr:rowOff>76201</xdr:rowOff>
    </xdr:from>
    <xdr:to>
      <xdr:col>2</xdr:col>
      <xdr:colOff>1066800</xdr:colOff>
      <xdr:row>133</xdr:row>
      <xdr:rowOff>571500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6162676" y="75161776"/>
          <a:ext cx="819149" cy="1114424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134</xdr:row>
      <xdr:rowOff>76201</xdr:rowOff>
    </xdr:from>
    <xdr:to>
      <xdr:col>2</xdr:col>
      <xdr:colOff>1181100</xdr:colOff>
      <xdr:row>135</xdr:row>
      <xdr:rowOff>571500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6181726" y="76400026"/>
          <a:ext cx="914399" cy="1114424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132</xdr:row>
      <xdr:rowOff>419100</xdr:rowOff>
    </xdr:from>
    <xdr:to>
      <xdr:col>4</xdr:col>
      <xdr:colOff>1379764</xdr:colOff>
      <xdr:row>133</xdr:row>
      <xdr:rowOff>216040</xdr:rowOff>
    </xdr:to>
    <xdr:pic>
      <xdr:nvPicPr>
        <xdr:cNvPr id="282" name="Рисунок 281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171" b="-1"/>
        <a:stretch/>
      </xdr:blipFill>
      <xdr:spPr>
        <a:xfrm>
          <a:off x="9448800" y="75504675"/>
          <a:ext cx="1265464" cy="416065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134</xdr:row>
      <xdr:rowOff>419100</xdr:rowOff>
    </xdr:from>
    <xdr:to>
      <xdr:col>4</xdr:col>
      <xdr:colOff>1398814</xdr:colOff>
      <xdr:row>135</xdr:row>
      <xdr:rowOff>216040</xdr:rowOff>
    </xdr:to>
    <xdr:pic>
      <xdr:nvPicPr>
        <xdr:cNvPr id="298" name="Рисунок 297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171" b="-1"/>
        <a:stretch/>
      </xdr:blipFill>
      <xdr:spPr>
        <a:xfrm>
          <a:off x="9467850" y="76742925"/>
          <a:ext cx="1265464" cy="416065"/>
        </a:xfrm>
        <a:prstGeom prst="rect">
          <a:avLst/>
        </a:prstGeom>
      </xdr:spPr>
    </xdr:pic>
    <xdr:clientData/>
  </xdr:twoCellAnchor>
  <xdr:twoCellAnchor editAs="oneCell">
    <xdr:from>
      <xdr:col>1</xdr:col>
      <xdr:colOff>3219450</xdr:colOff>
      <xdr:row>132</xdr:row>
      <xdr:rowOff>76200</xdr:rowOff>
    </xdr:from>
    <xdr:to>
      <xdr:col>1</xdr:col>
      <xdr:colOff>4200677</xdr:colOff>
      <xdr:row>133</xdr:row>
      <xdr:rowOff>43295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4876800" y="75161775"/>
          <a:ext cx="981227" cy="586220"/>
        </a:xfrm>
        <a:prstGeom prst="rect">
          <a:avLst/>
        </a:prstGeom>
      </xdr:spPr>
    </xdr:pic>
    <xdr:clientData/>
  </xdr:twoCellAnchor>
  <xdr:twoCellAnchor editAs="oneCell">
    <xdr:from>
      <xdr:col>1</xdr:col>
      <xdr:colOff>3181350</xdr:colOff>
      <xdr:row>134</xdr:row>
      <xdr:rowOff>57150</xdr:rowOff>
    </xdr:from>
    <xdr:to>
      <xdr:col>1</xdr:col>
      <xdr:colOff>4162577</xdr:colOff>
      <xdr:row>135</xdr:row>
      <xdr:rowOff>24245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4838700" y="76380975"/>
          <a:ext cx="981227" cy="586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173181</xdr:colOff>
      <xdr:row>57</xdr:row>
      <xdr:rowOff>0</xdr:rowOff>
    </xdr:from>
    <xdr:to>
      <xdr:col>24</xdr:col>
      <xdr:colOff>375756</xdr:colOff>
      <xdr:row>62</xdr:row>
      <xdr:rowOff>225136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0999" y="13681364"/>
          <a:ext cx="8151621" cy="1437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1</xdr:row>
      <xdr:rowOff>25978</xdr:rowOff>
    </xdr:from>
    <xdr:to>
      <xdr:col>11</xdr:col>
      <xdr:colOff>3446319</xdr:colOff>
      <xdr:row>4</xdr:row>
      <xdr:rowOff>207818</xdr:rowOff>
    </xdr:to>
    <xdr:pic>
      <xdr:nvPicPr>
        <xdr:cNvPr id="3" name="Рисунок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657"/>
        <a:stretch/>
      </xdr:blipFill>
      <xdr:spPr bwMode="auto">
        <a:xfrm>
          <a:off x="238126" y="181842"/>
          <a:ext cx="10862829" cy="961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2"/>
  <sheetViews>
    <sheetView tabSelected="1" view="pageBreakPreview" zoomScale="50" zoomScaleNormal="55" zoomScaleSheetLayoutView="50" workbookViewId="0">
      <pane xSplit="8" ySplit="6" topLeftCell="I130" activePane="bottomRight" state="frozen"/>
      <selection pane="topRight" activeCell="I1" sqref="I1"/>
      <selection pane="bottomLeft" activeCell="A7" sqref="A7"/>
      <selection pane="bottomRight" activeCell="Q3" sqref="Q3"/>
    </sheetView>
  </sheetViews>
  <sheetFormatPr defaultRowHeight="15" x14ac:dyDescent="0.25"/>
  <cols>
    <col min="1" max="1" width="20.85546875" style="1" customWidth="1"/>
    <col min="2" max="2" width="67" customWidth="1"/>
    <col min="3" max="3" width="33.5703125" customWidth="1"/>
    <col min="4" max="4" width="37.42578125" customWidth="1"/>
    <col min="5" max="5" width="27.28515625" customWidth="1"/>
    <col min="6" max="6" width="53.42578125" customWidth="1"/>
    <col min="7" max="7" width="7.7109375" hidden="1" customWidth="1"/>
    <col min="8" max="8" width="41.5703125" customWidth="1"/>
    <col min="9" max="9" width="0.140625" hidden="1" customWidth="1"/>
    <col min="10" max="10" width="10.140625" hidden="1" customWidth="1"/>
    <col min="11" max="16" width="11.42578125" hidden="1" customWidth="1"/>
    <col min="17" max="17" width="27.7109375" customWidth="1"/>
    <col min="18" max="18" width="36" customWidth="1"/>
    <col min="19" max="19" width="41" customWidth="1"/>
  </cols>
  <sheetData>
    <row r="1" spans="1:17" ht="24.95" customHeight="1" x14ac:dyDescent="0.4">
      <c r="A1" s="6"/>
      <c r="B1" s="6"/>
      <c r="C1" s="14"/>
      <c r="D1" s="14"/>
      <c r="E1" s="14"/>
      <c r="F1" s="14"/>
      <c r="G1" s="14"/>
      <c r="H1" s="124"/>
      <c r="I1" s="116"/>
      <c r="J1" s="116"/>
      <c r="K1" s="116"/>
      <c r="L1" s="116"/>
      <c r="M1" s="116"/>
      <c r="N1" s="116"/>
      <c r="O1" s="117"/>
      <c r="P1" s="19"/>
    </row>
    <row r="2" spans="1:17" ht="24.95" customHeight="1" x14ac:dyDescent="0.4">
      <c r="A2" s="6"/>
      <c r="B2" s="6"/>
      <c r="C2" s="14"/>
      <c r="D2" s="14"/>
      <c r="E2" s="14"/>
      <c r="F2" s="14"/>
      <c r="G2" s="14"/>
      <c r="H2" s="125"/>
      <c r="I2" s="118"/>
      <c r="J2" s="118"/>
      <c r="K2" s="118"/>
      <c r="L2" s="118"/>
      <c r="M2" s="118"/>
      <c r="N2" s="118"/>
      <c r="O2" s="119"/>
      <c r="P2" s="19"/>
    </row>
    <row r="3" spans="1:17" ht="24.95" customHeight="1" x14ac:dyDescent="0.4">
      <c r="A3" s="6"/>
      <c r="B3" s="6"/>
      <c r="C3" s="14"/>
      <c r="D3" s="14"/>
      <c r="E3" s="14"/>
      <c r="F3" s="14"/>
      <c r="G3" s="14"/>
      <c r="H3" s="125"/>
      <c r="I3" s="118"/>
      <c r="J3" s="118"/>
      <c r="K3" s="118"/>
      <c r="L3" s="118"/>
      <c r="M3" s="118"/>
      <c r="N3" s="118"/>
      <c r="O3" s="119"/>
      <c r="P3" s="19"/>
    </row>
    <row r="4" spans="1:17" ht="24.95" customHeight="1" thickBot="1" x14ac:dyDescent="0.45">
      <c r="A4" s="6"/>
      <c r="B4" s="6"/>
      <c r="C4" s="14"/>
      <c r="D4" s="14"/>
      <c r="E4" s="14"/>
      <c r="F4" s="14"/>
      <c r="G4" s="74"/>
      <c r="H4" s="126"/>
      <c r="I4" s="114"/>
      <c r="J4" s="114"/>
      <c r="K4" s="114"/>
      <c r="L4" s="114"/>
      <c r="M4" s="114"/>
      <c r="N4" s="114"/>
      <c r="O4" s="115"/>
      <c r="P4" s="19"/>
    </row>
    <row r="5" spans="1:17" ht="50.1" customHeight="1" thickBot="1" x14ac:dyDescent="0.3">
      <c r="A5" s="120" t="s">
        <v>3</v>
      </c>
      <c r="B5" s="120" t="s">
        <v>2</v>
      </c>
      <c r="C5" s="120" t="s">
        <v>0</v>
      </c>
      <c r="D5" s="120" t="s">
        <v>405</v>
      </c>
      <c r="E5" s="120" t="s">
        <v>1</v>
      </c>
      <c r="F5" s="120" t="s">
        <v>25</v>
      </c>
      <c r="G5" s="120" t="s">
        <v>474</v>
      </c>
      <c r="H5" s="122" t="s">
        <v>527</v>
      </c>
      <c r="I5" s="77" t="s">
        <v>475</v>
      </c>
      <c r="J5" s="76" t="s">
        <v>402</v>
      </c>
      <c r="K5" s="82" t="s">
        <v>403</v>
      </c>
      <c r="L5" s="82" t="s">
        <v>404</v>
      </c>
      <c r="M5" s="83" t="s">
        <v>338</v>
      </c>
      <c r="N5" s="83" t="s">
        <v>304</v>
      </c>
      <c r="O5" s="84" t="s">
        <v>345</v>
      </c>
      <c r="P5" s="19"/>
    </row>
    <row r="6" spans="1:17" ht="24" customHeight="1" thickBot="1" x14ac:dyDescent="0.45">
      <c r="A6" s="121"/>
      <c r="B6" s="121"/>
      <c r="C6" s="121"/>
      <c r="D6" s="121"/>
      <c r="E6" s="121"/>
      <c r="F6" s="121"/>
      <c r="G6" s="121"/>
      <c r="H6" s="123"/>
      <c r="I6" s="63" t="s">
        <v>473</v>
      </c>
      <c r="J6" s="112">
        <f>SUM(I8:I132)</f>
        <v>0</v>
      </c>
      <c r="K6" s="112"/>
      <c r="L6" s="113"/>
      <c r="M6" s="107"/>
      <c r="N6" s="108"/>
      <c r="O6" s="109"/>
      <c r="P6" s="19"/>
    </row>
    <row r="7" spans="1:17" ht="24.95" customHeight="1" thickBot="1" x14ac:dyDescent="0.3">
      <c r="A7" s="110" t="s">
        <v>26</v>
      </c>
      <c r="B7" s="111"/>
      <c r="C7" s="111"/>
      <c r="D7" s="111"/>
      <c r="E7" s="111"/>
      <c r="F7" s="111"/>
      <c r="G7" s="64"/>
      <c r="H7" s="20"/>
      <c r="K7" s="82" t="s">
        <v>403</v>
      </c>
      <c r="L7" s="82" t="s">
        <v>404</v>
      </c>
      <c r="M7" s="83" t="s">
        <v>338</v>
      </c>
      <c r="N7" s="21"/>
      <c r="O7" s="21"/>
      <c r="P7" s="19"/>
    </row>
    <row r="8" spans="1:17" ht="92.25" customHeight="1" x14ac:dyDescent="0.35">
      <c r="A8" s="18" t="s">
        <v>13</v>
      </c>
      <c r="B8" s="90" t="s">
        <v>509</v>
      </c>
      <c r="C8" s="3"/>
      <c r="D8" s="9" t="s">
        <v>136</v>
      </c>
      <c r="E8" s="3"/>
      <c r="F8" s="22" t="s">
        <v>107</v>
      </c>
      <c r="G8" s="65">
        <v>5</v>
      </c>
      <c r="H8" s="89">
        <v>700</v>
      </c>
      <c r="I8" s="24">
        <f t="shared" ref="I8:I17" si="0">H8*J8</f>
        <v>0</v>
      </c>
      <c r="J8" s="49">
        <f t="shared" ref="J8:J72" si="1">SUM(K8:O8)</f>
        <v>0</v>
      </c>
      <c r="K8" s="43"/>
      <c r="L8" s="43"/>
      <c r="M8" s="43"/>
      <c r="N8" s="25"/>
      <c r="O8" s="16"/>
      <c r="P8" s="19"/>
      <c r="Q8" s="15"/>
    </row>
    <row r="9" spans="1:17" ht="92.25" customHeight="1" x14ac:dyDescent="0.25">
      <c r="A9" s="18" t="s">
        <v>14</v>
      </c>
      <c r="B9" s="90" t="s">
        <v>508</v>
      </c>
      <c r="C9" s="3"/>
      <c r="D9" s="9" t="s">
        <v>137</v>
      </c>
      <c r="E9" s="3"/>
      <c r="F9" s="22" t="s">
        <v>108</v>
      </c>
      <c r="G9" s="65">
        <v>5</v>
      </c>
      <c r="H9" s="89">
        <v>800</v>
      </c>
      <c r="I9" s="24">
        <f t="shared" si="0"/>
        <v>0</v>
      </c>
      <c r="J9" s="25">
        <f t="shared" si="1"/>
        <v>0</v>
      </c>
      <c r="K9" s="43"/>
      <c r="L9" s="43"/>
      <c r="M9" s="43"/>
      <c r="N9" s="25"/>
      <c r="O9" s="16"/>
      <c r="P9" s="19"/>
    </row>
    <row r="10" spans="1:17" ht="92.25" customHeight="1" x14ac:dyDescent="0.25">
      <c r="A10" s="18" t="s">
        <v>15</v>
      </c>
      <c r="B10" s="90" t="s">
        <v>507</v>
      </c>
      <c r="C10" s="3"/>
      <c r="D10" s="9" t="s">
        <v>138</v>
      </c>
      <c r="E10" s="3"/>
      <c r="F10" s="22" t="s">
        <v>109</v>
      </c>
      <c r="G10" s="65">
        <v>5</v>
      </c>
      <c r="H10" s="89">
        <v>1000</v>
      </c>
      <c r="I10" s="24">
        <f t="shared" si="0"/>
        <v>0</v>
      </c>
      <c r="J10" s="25">
        <f t="shared" si="1"/>
        <v>0</v>
      </c>
      <c r="K10" s="43"/>
      <c r="L10" s="43"/>
      <c r="M10" s="43"/>
      <c r="N10" s="25"/>
      <c r="O10" s="16"/>
      <c r="P10" s="19"/>
    </row>
    <row r="11" spans="1:17" ht="87.75" customHeight="1" x14ac:dyDescent="0.25">
      <c r="A11" s="18" t="s">
        <v>23</v>
      </c>
      <c r="B11" s="90" t="s">
        <v>510</v>
      </c>
      <c r="C11" s="3"/>
      <c r="D11" s="9" t="s">
        <v>139</v>
      </c>
      <c r="E11" s="4"/>
      <c r="F11" s="22" t="s">
        <v>110</v>
      </c>
      <c r="G11" s="65">
        <v>5</v>
      </c>
      <c r="H11" s="89">
        <v>700</v>
      </c>
      <c r="I11" s="24">
        <f t="shared" si="0"/>
        <v>0</v>
      </c>
      <c r="J11" s="25">
        <f t="shared" si="1"/>
        <v>0</v>
      </c>
      <c r="K11" s="43"/>
      <c r="L11" s="43"/>
      <c r="M11" s="43"/>
      <c r="N11" s="25"/>
      <c r="O11" s="16"/>
      <c r="P11" s="19"/>
    </row>
    <row r="12" spans="1:17" ht="87.75" customHeight="1" x14ac:dyDescent="0.25">
      <c r="A12" s="18" t="s">
        <v>24</v>
      </c>
      <c r="B12" s="90" t="s">
        <v>511</v>
      </c>
      <c r="C12" s="3"/>
      <c r="D12" s="9" t="s">
        <v>140</v>
      </c>
      <c r="E12" s="3"/>
      <c r="F12" s="22" t="s">
        <v>111</v>
      </c>
      <c r="G12" s="65">
        <v>5</v>
      </c>
      <c r="H12" s="89">
        <v>800</v>
      </c>
      <c r="I12" s="24">
        <f t="shared" si="0"/>
        <v>0</v>
      </c>
      <c r="J12" s="25">
        <f t="shared" si="1"/>
        <v>0</v>
      </c>
      <c r="K12" s="43"/>
      <c r="L12" s="43"/>
      <c r="M12" s="43"/>
      <c r="N12" s="25"/>
      <c r="O12" s="16"/>
      <c r="P12" s="19"/>
    </row>
    <row r="13" spans="1:17" ht="87.75" customHeight="1" x14ac:dyDescent="0.25">
      <c r="A13" s="18" t="s">
        <v>210</v>
      </c>
      <c r="B13" s="90" t="s">
        <v>512</v>
      </c>
      <c r="C13" s="3"/>
      <c r="D13" s="9" t="s">
        <v>211</v>
      </c>
      <c r="E13" s="3"/>
      <c r="F13" s="22" t="s">
        <v>212</v>
      </c>
      <c r="G13" s="65">
        <v>5</v>
      </c>
      <c r="H13" s="89">
        <v>400</v>
      </c>
      <c r="I13" s="24">
        <f t="shared" si="0"/>
        <v>0</v>
      </c>
      <c r="J13" s="25">
        <f>SUM(K13:O13)</f>
        <v>0</v>
      </c>
      <c r="K13" s="44"/>
      <c r="L13" s="44"/>
      <c r="M13" s="43"/>
      <c r="N13" s="25"/>
      <c r="O13" s="16"/>
      <c r="P13" s="19"/>
    </row>
    <row r="14" spans="1:17" ht="87.75" customHeight="1" x14ac:dyDescent="0.25">
      <c r="A14" s="18" t="s">
        <v>19</v>
      </c>
      <c r="B14" s="90" t="s">
        <v>28</v>
      </c>
      <c r="C14" s="3"/>
      <c r="D14" s="9" t="s">
        <v>141</v>
      </c>
      <c r="E14" s="3"/>
      <c r="F14" s="22" t="s">
        <v>112</v>
      </c>
      <c r="G14" s="65">
        <v>5</v>
      </c>
      <c r="H14" s="89">
        <v>800</v>
      </c>
      <c r="I14" s="24">
        <f t="shared" si="0"/>
        <v>0</v>
      </c>
      <c r="J14" s="25">
        <f t="shared" si="1"/>
        <v>0</v>
      </c>
      <c r="K14" s="43"/>
      <c r="L14" s="43"/>
      <c r="M14" s="43"/>
      <c r="N14" s="25"/>
      <c r="O14" s="16"/>
      <c r="P14" s="19"/>
    </row>
    <row r="15" spans="1:17" ht="87.75" customHeight="1" x14ac:dyDescent="0.25">
      <c r="A15" s="18" t="s">
        <v>16</v>
      </c>
      <c r="B15" s="90" t="s">
        <v>29</v>
      </c>
      <c r="C15" s="3"/>
      <c r="D15" s="9" t="s">
        <v>142</v>
      </c>
      <c r="E15" s="3"/>
      <c r="F15" s="22" t="s">
        <v>113</v>
      </c>
      <c r="G15" s="65">
        <v>5</v>
      </c>
      <c r="H15" s="89">
        <v>500</v>
      </c>
      <c r="I15" s="24">
        <f t="shared" si="0"/>
        <v>0</v>
      </c>
      <c r="J15" s="25">
        <f t="shared" si="1"/>
        <v>0</v>
      </c>
      <c r="K15" s="43"/>
      <c r="L15" s="43"/>
      <c r="M15" s="43"/>
      <c r="N15" s="25"/>
      <c r="O15" s="16"/>
      <c r="P15" s="19"/>
    </row>
    <row r="16" spans="1:17" ht="87.75" customHeight="1" x14ac:dyDescent="0.25">
      <c r="A16" s="18" t="s">
        <v>17</v>
      </c>
      <c r="B16" s="90" t="s">
        <v>30</v>
      </c>
      <c r="C16" s="3"/>
      <c r="D16" s="9" t="s">
        <v>139</v>
      </c>
      <c r="E16" s="3"/>
      <c r="F16" s="22" t="s">
        <v>114</v>
      </c>
      <c r="G16" s="65">
        <v>5</v>
      </c>
      <c r="H16" s="89">
        <v>600</v>
      </c>
      <c r="I16" s="24">
        <f t="shared" si="0"/>
        <v>0</v>
      </c>
      <c r="J16" s="25">
        <f t="shared" si="1"/>
        <v>0</v>
      </c>
      <c r="K16" s="43"/>
      <c r="L16" s="43"/>
      <c r="M16" s="43"/>
      <c r="N16" s="25"/>
      <c r="O16" s="16"/>
      <c r="P16" s="19"/>
    </row>
    <row r="17" spans="1:16" ht="87.75" customHeight="1" x14ac:dyDescent="0.25">
      <c r="A17" s="18" t="s">
        <v>18</v>
      </c>
      <c r="B17" s="90" t="s">
        <v>31</v>
      </c>
      <c r="C17" s="3"/>
      <c r="D17" s="9" t="s">
        <v>140</v>
      </c>
      <c r="E17" s="3"/>
      <c r="F17" s="22" t="s">
        <v>115</v>
      </c>
      <c r="G17" s="65">
        <v>5</v>
      </c>
      <c r="H17" s="89">
        <v>700</v>
      </c>
      <c r="I17" s="24">
        <f t="shared" si="0"/>
        <v>0</v>
      </c>
      <c r="J17" s="25">
        <f t="shared" si="1"/>
        <v>0</v>
      </c>
      <c r="K17" s="43"/>
      <c r="L17" s="43"/>
      <c r="M17" s="43"/>
      <c r="N17" s="25"/>
      <c r="O17" s="16"/>
      <c r="P17" s="19"/>
    </row>
    <row r="18" spans="1:16" ht="24.95" customHeight="1" thickBot="1" x14ac:dyDescent="0.3">
      <c r="A18" s="105" t="s">
        <v>4</v>
      </c>
      <c r="B18" s="106"/>
      <c r="C18" s="106"/>
      <c r="D18" s="106"/>
      <c r="E18" s="106"/>
      <c r="F18" s="106"/>
      <c r="G18" s="66"/>
      <c r="H18" s="27"/>
      <c r="I18" s="28"/>
      <c r="J18" s="29"/>
      <c r="K18" s="82" t="s">
        <v>403</v>
      </c>
      <c r="L18" s="82" t="s">
        <v>404</v>
      </c>
      <c r="M18" s="83" t="s">
        <v>338</v>
      </c>
      <c r="N18" s="29"/>
      <c r="O18" s="30"/>
      <c r="P18" s="19"/>
    </row>
    <row r="19" spans="1:16" ht="81.75" customHeight="1" x14ac:dyDescent="0.25">
      <c r="A19" s="31" t="s">
        <v>20</v>
      </c>
      <c r="B19" s="91" t="s">
        <v>21</v>
      </c>
      <c r="C19" s="5"/>
      <c r="D19" s="32" t="s">
        <v>143</v>
      </c>
      <c r="E19" s="5"/>
      <c r="F19" s="33" t="s">
        <v>116</v>
      </c>
      <c r="G19" s="67">
        <v>5</v>
      </c>
      <c r="H19" s="89">
        <v>300</v>
      </c>
      <c r="I19" s="24">
        <f t="shared" ref="I19:I37" si="2">H19*J19</f>
        <v>0</v>
      </c>
      <c r="J19" s="25">
        <f t="shared" si="1"/>
        <v>0</v>
      </c>
      <c r="K19" s="43"/>
      <c r="L19" s="43"/>
      <c r="M19" s="43"/>
      <c r="N19" s="25"/>
      <c r="O19" s="16"/>
      <c r="P19" s="19"/>
    </row>
    <row r="20" spans="1:16" ht="81.75" customHeight="1" x14ac:dyDescent="0.25">
      <c r="A20" s="18" t="s">
        <v>22</v>
      </c>
      <c r="B20" s="91" t="s">
        <v>27</v>
      </c>
      <c r="C20" s="3"/>
      <c r="D20" s="9" t="s">
        <v>144</v>
      </c>
      <c r="E20" s="3"/>
      <c r="F20" s="33" t="s">
        <v>117</v>
      </c>
      <c r="G20" s="67">
        <v>5</v>
      </c>
      <c r="H20" s="89">
        <v>400</v>
      </c>
      <c r="I20" s="24">
        <f t="shared" si="2"/>
        <v>0</v>
      </c>
      <c r="J20" s="25">
        <f t="shared" si="1"/>
        <v>0</v>
      </c>
      <c r="K20" s="43"/>
      <c r="L20" s="43"/>
      <c r="M20" s="43"/>
      <c r="N20" s="25"/>
      <c r="O20" s="16"/>
      <c r="P20" s="19"/>
    </row>
    <row r="21" spans="1:16" ht="107.25" customHeight="1" x14ac:dyDescent="0.25">
      <c r="A21" s="18" t="s">
        <v>200</v>
      </c>
      <c r="B21" s="90" t="s">
        <v>201</v>
      </c>
      <c r="C21" s="3"/>
      <c r="D21" s="9" t="s">
        <v>202</v>
      </c>
      <c r="E21" s="3"/>
      <c r="F21" s="33" t="s">
        <v>203</v>
      </c>
      <c r="G21" s="67">
        <v>10</v>
      </c>
      <c r="H21" s="89">
        <v>200</v>
      </c>
      <c r="I21" s="24">
        <f t="shared" si="2"/>
        <v>0</v>
      </c>
      <c r="J21" s="25">
        <f>SUM(K21:O21)</f>
        <v>0</v>
      </c>
      <c r="K21" s="43"/>
      <c r="L21" s="43"/>
      <c r="M21" s="43"/>
      <c r="N21" s="25"/>
      <c r="O21" s="16"/>
      <c r="P21" s="19"/>
    </row>
    <row r="22" spans="1:16" ht="81.75" customHeight="1" x14ac:dyDescent="0.25">
      <c r="A22" s="18" t="s">
        <v>204</v>
      </c>
      <c r="B22" s="90" t="s">
        <v>205</v>
      </c>
      <c r="C22" s="3"/>
      <c r="D22" s="9" t="s">
        <v>206</v>
      </c>
      <c r="E22" s="3"/>
      <c r="F22" s="33" t="s">
        <v>207</v>
      </c>
      <c r="G22" s="67">
        <v>10</v>
      </c>
      <c r="H22" s="89">
        <v>200</v>
      </c>
      <c r="I22" s="24">
        <f t="shared" si="2"/>
        <v>0</v>
      </c>
      <c r="J22" s="25">
        <f>SUM(K22:O22)</f>
        <v>0</v>
      </c>
      <c r="K22" s="43"/>
      <c r="L22" s="43"/>
      <c r="M22" s="43"/>
      <c r="N22" s="25"/>
      <c r="O22" s="16"/>
      <c r="P22" s="19"/>
    </row>
    <row r="23" spans="1:16" ht="81.75" customHeight="1" x14ac:dyDescent="0.25">
      <c r="A23" s="18" t="s">
        <v>5</v>
      </c>
      <c r="B23" s="90" t="s">
        <v>6</v>
      </c>
      <c r="C23" s="3"/>
      <c r="D23" s="9" t="s">
        <v>145</v>
      </c>
      <c r="E23" s="3"/>
      <c r="F23" s="33" t="s">
        <v>116</v>
      </c>
      <c r="G23" s="67">
        <v>5</v>
      </c>
      <c r="H23" s="89">
        <v>300</v>
      </c>
      <c r="I23" s="24">
        <f t="shared" si="2"/>
        <v>0</v>
      </c>
      <c r="J23" s="25">
        <f t="shared" si="1"/>
        <v>0</v>
      </c>
      <c r="K23" s="43"/>
      <c r="L23" s="43"/>
      <c r="M23" s="43"/>
      <c r="N23" s="25"/>
      <c r="O23" s="16"/>
      <c r="P23" s="19"/>
    </row>
    <row r="24" spans="1:16" ht="81.75" customHeight="1" x14ac:dyDescent="0.25">
      <c r="A24" s="18" t="s">
        <v>7</v>
      </c>
      <c r="B24" s="90" t="s">
        <v>8</v>
      </c>
      <c r="C24" s="3"/>
      <c r="D24" s="9" t="s">
        <v>146</v>
      </c>
      <c r="E24" s="3"/>
      <c r="F24" s="33" t="s">
        <v>118</v>
      </c>
      <c r="G24" s="67">
        <v>10</v>
      </c>
      <c r="H24" s="89">
        <v>200</v>
      </c>
      <c r="I24" s="24">
        <f t="shared" si="2"/>
        <v>0</v>
      </c>
      <c r="J24" s="25">
        <f t="shared" si="1"/>
        <v>0</v>
      </c>
      <c r="K24" s="43"/>
      <c r="L24" s="43"/>
      <c r="M24" s="43"/>
      <c r="N24" s="25"/>
      <c r="O24" s="16"/>
      <c r="P24" s="19"/>
    </row>
    <row r="25" spans="1:16" ht="81.75" customHeight="1" x14ac:dyDescent="0.25">
      <c r="A25" s="18" t="s">
        <v>9</v>
      </c>
      <c r="B25" s="90" t="s">
        <v>10</v>
      </c>
      <c r="C25" s="3"/>
      <c r="D25" s="9" t="s">
        <v>147</v>
      </c>
      <c r="E25" s="3"/>
      <c r="F25" s="33" t="s">
        <v>119</v>
      </c>
      <c r="G25" s="67">
        <v>10</v>
      </c>
      <c r="H25" s="89">
        <v>300</v>
      </c>
      <c r="I25" s="24">
        <f t="shared" si="2"/>
        <v>0</v>
      </c>
      <c r="J25" s="25">
        <f t="shared" si="1"/>
        <v>0</v>
      </c>
      <c r="K25" s="43"/>
      <c r="L25" s="43"/>
      <c r="M25" s="43"/>
      <c r="N25" s="25"/>
      <c r="O25" s="16"/>
      <c r="P25" s="19"/>
    </row>
    <row r="26" spans="1:16" ht="81.75" customHeight="1" x14ac:dyDescent="0.25">
      <c r="A26" s="18" t="s">
        <v>11</v>
      </c>
      <c r="B26" s="90" t="s">
        <v>12</v>
      </c>
      <c r="C26" s="3"/>
      <c r="D26" s="9" t="s">
        <v>148</v>
      </c>
      <c r="E26" s="3"/>
      <c r="F26" s="33" t="s">
        <v>120</v>
      </c>
      <c r="G26" s="67">
        <v>5</v>
      </c>
      <c r="H26" s="89">
        <v>300</v>
      </c>
      <c r="I26" s="24">
        <f t="shared" si="2"/>
        <v>0</v>
      </c>
      <c r="J26" s="25">
        <f t="shared" si="1"/>
        <v>0</v>
      </c>
      <c r="K26" s="43"/>
      <c r="L26" s="43"/>
      <c r="M26" s="43"/>
      <c r="N26" s="25"/>
      <c r="O26" s="16"/>
      <c r="P26" s="19"/>
    </row>
    <row r="27" spans="1:16" ht="81.75" customHeight="1" x14ac:dyDescent="0.25">
      <c r="A27" s="18" t="s">
        <v>33</v>
      </c>
      <c r="B27" s="90" t="s">
        <v>32</v>
      </c>
      <c r="C27" s="3"/>
      <c r="D27" s="9" t="s">
        <v>149</v>
      </c>
      <c r="E27" s="3"/>
      <c r="F27" s="33" t="s">
        <v>122</v>
      </c>
      <c r="G27" s="67">
        <v>5</v>
      </c>
      <c r="H27" s="89">
        <v>400</v>
      </c>
      <c r="I27" s="24">
        <f t="shared" si="2"/>
        <v>0</v>
      </c>
      <c r="J27" s="25">
        <f t="shared" si="1"/>
        <v>0</v>
      </c>
      <c r="K27" s="43"/>
      <c r="L27" s="43"/>
      <c r="M27" s="43"/>
      <c r="N27" s="25"/>
      <c r="O27" s="16"/>
      <c r="P27" s="19"/>
    </row>
    <row r="28" spans="1:16" ht="29.25" customHeight="1" thickBot="1" x14ac:dyDescent="0.3">
      <c r="A28" s="105" t="s">
        <v>499</v>
      </c>
      <c r="B28" s="106"/>
      <c r="C28" s="106"/>
      <c r="D28" s="106"/>
      <c r="E28" s="106"/>
      <c r="F28" s="106"/>
      <c r="G28" s="67"/>
      <c r="H28" s="23">
        <v>0</v>
      </c>
      <c r="I28" s="24"/>
      <c r="J28" s="25"/>
      <c r="K28" s="82" t="s">
        <v>403</v>
      </c>
      <c r="L28" s="82" t="s">
        <v>404</v>
      </c>
      <c r="M28" s="83" t="s">
        <v>338</v>
      </c>
      <c r="N28" s="86" t="s">
        <v>500</v>
      </c>
      <c r="O28" s="16"/>
      <c r="P28" s="19"/>
    </row>
    <row r="29" spans="1:16" ht="99.95" customHeight="1" x14ac:dyDescent="0.25">
      <c r="A29" s="18" t="s">
        <v>406</v>
      </c>
      <c r="B29" s="90" t="s">
        <v>407</v>
      </c>
      <c r="C29" s="3"/>
      <c r="D29" s="9" t="s">
        <v>423</v>
      </c>
      <c r="E29" s="3"/>
      <c r="F29" s="33" t="s">
        <v>425</v>
      </c>
      <c r="G29" s="67">
        <v>15</v>
      </c>
      <c r="H29" s="89">
        <v>200</v>
      </c>
      <c r="I29" s="24">
        <f t="shared" si="2"/>
        <v>0</v>
      </c>
      <c r="J29" s="25">
        <f>SUM(K29:P29)</f>
        <v>0</v>
      </c>
      <c r="K29" s="43"/>
      <c r="L29" s="43"/>
      <c r="M29" s="43"/>
      <c r="N29" s="43"/>
      <c r="O29" s="16"/>
      <c r="P29" s="19"/>
    </row>
    <row r="30" spans="1:16" ht="99.95" customHeight="1" x14ac:dyDescent="0.25">
      <c r="A30" s="18" t="s">
        <v>408</v>
      </c>
      <c r="B30" s="90" t="s">
        <v>409</v>
      </c>
      <c r="C30" s="3"/>
      <c r="D30" s="9" t="s">
        <v>424</v>
      </c>
      <c r="E30" s="3"/>
      <c r="F30" s="33" t="s">
        <v>426</v>
      </c>
      <c r="G30" s="67">
        <v>15</v>
      </c>
      <c r="H30" s="89">
        <v>200</v>
      </c>
      <c r="I30" s="24">
        <f t="shared" si="2"/>
        <v>0</v>
      </c>
      <c r="J30" s="25">
        <f t="shared" ref="J30:J31" si="3">SUM(K30:P30)</f>
        <v>0</v>
      </c>
      <c r="K30" s="43"/>
      <c r="L30" s="43"/>
      <c r="M30" s="43"/>
      <c r="N30" s="43"/>
      <c r="O30" s="16"/>
      <c r="P30" s="19"/>
    </row>
    <row r="31" spans="1:16" ht="99.95" customHeight="1" x14ac:dyDescent="0.25">
      <c r="A31" s="18" t="s">
        <v>410</v>
      </c>
      <c r="B31" s="90" t="s">
        <v>411</v>
      </c>
      <c r="C31" s="3"/>
      <c r="D31" s="9" t="s">
        <v>423</v>
      </c>
      <c r="E31" s="3"/>
      <c r="F31" s="33" t="s">
        <v>427</v>
      </c>
      <c r="G31" s="67">
        <v>15</v>
      </c>
      <c r="H31" s="89">
        <v>200</v>
      </c>
      <c r="I31" s="24">
        <f t="shared" si="2"/>
        <v>0</v>
      </c>
      <c r="J31" s="25">
        <f t="shared" si="3"/>
        <v>0</v>
      </c>
      <c r="K31" s="43"/>
      <c r="L31" s="43"/>
      <c r="M31" s="43"/>
      <c r="N31" s="43"/>
      <c r="O31" s="16"/>
      <c r="P31" s="19"/>
    </row>
    <row r="32" spans="1:16" ht="29.25" customHeight="1" thickBot="1" x14ac:dyDescent="0.3">
      <c r="A32" s="105" t="s">
        <v>501</v>
      </c>
      <c r="B32" s="106"/>
      <c r="C32" s="106"/>
      <c r="D32" s="106"/>
      <c r="E32" s="106"/>
      <c r="F32" s="106"/>
      <c r="G32" s="67"/>
      <c r="H32" s="23">
        <v>0</v>
      </c>
      <c r="I32" s="24"/>
      <c r="J32" s="25"/>
      <c r="K32" s="43"/>
      <c r="L32" s="82" t="s">
        <v>404</v>
      </c>
      <c r="M32" s="83" t="s">
        <v>338</v>
      </c>
      <c r="N32" s="83" t="s">
        <v>304</v>
      </c>
      <c r="O32" s="16"/>
      <c r="P32" s="19"/>
    </row>
    <row r="33" spans="1:16" ht="87" customHeight="1" x14ac:dyDescent="0.25">
      <c r="A33" s="18" t="s">
        <v>296</v>
      </c>
      <c r="B33" s="90" t="s">
        <v>297</v>
      </c>
      <c r="C33" s="3"/>
      <c r="D33" s="9" t="s">
        <v>298</v>
      </c>
      <c r="E33" s="3"/>
      <c r="F33" s="33" t="s">
        <v>428</v>
      </c>
      <c r="G33" s="67">
        <v>10</v>
      </c>
      <c r="H33" s="89">
        <v>100</v>
      </c>
      <c r="I33" s="24">
        <f t="shared" si="2"/>
        <v>0</v>
      </c>
      <c r="J33" s="25">
        <f t="shared" si="1"/>
        <v>0</v>
      </c>
      <c r="K33" s="25"/>
      <c r="L33" s="43"/>
      <c r="M33" s="45"/>
      <c r="N33" s="45"/>
      <c r="O33" s="16"/>
      <c r="P33" s="19"/>
    </row>
    <row r="34" spans="1:16" ht="87" customHeight="1" x14ac:dyDescent="0.25">
      <c r="A34" s="18" t="s">
        <v>299</v>
      </c>
      <c r="B34" s="90" t="s">
        <v>300</v>
      </c>
      <c r="C34" s="3"/>
      <c r="D34" s="9" t="s">
        <v>301</v>
      </c>
      <c r="E34" s="3"/>
      <c r="F34" s="33" t="s">
        <v>429</v>
      </c>
      <c r="G34" s="67">
        <v>10</v>
      </c>
      <c r="H34" s="89">
        <v>100</v>
      </c>
      <c r="I34" s="24">
        <f t="shared" si="2"/>
        <v>0</v>
      </c>
      <c r="J34" s="25">
        <f t="shared" si="1"/>
        <v>0</v>
      </c>
      <c r="K34" s="25"/>
      <c r="L34" s="43"/>
      <c r="M34" s="45"/>
      <c r="N34" s="45"/>
      <c r="O34" s="16"/>
      <c r="P34" s="19"/>
    </row>
    <row r="35" spans="1:16" ht="82.5" customHeight="1" x14ac:dyDescent="0.25">
      <c r="A35" s="18" t="s">
        <v>388</v>
      </c>
      <c r="B35" s="90" t="s">
        <v>386</v>
      </c>
      <c r="C35" s="3"/>
      <c r="D35" s="9" t="s">
        <v>391</v>
      </c>
      <c r="E35" s="3"/>
      <c r="F35" s="33" t="s">
        <v>430</v>
      </c>
      <c r="G35" s="67">
        <v>5</v>
      </c>
      <c r="H35" s="89">
        <v>200</v>
      </c>
      <c r="I35" s="24">
        <f t="shared" si="2"/>
        <v>0</v>
      </c>
      <c r="J35" s="25">
        <f t="shared" ref="J35:J37" si="4">SUM(K35:O35)</f>
        <v>0</v>
      </c>
      <c r="K35" s="43"/>
      <c r="L35" s="43"/>
      <c r="M35" s="43"/>
      <c r="N35" s="25"/>
      <c r="O35" s="16"/>
      <c r="P35" s="19"/>
    </row>
    <row r="36" spans="1:16" ht="94.5" customHeight="1" x14ac:dyDescent="0.25">
      <c r="A36" s="18" t="s">
        <v>389</v>
      </c>
      <c r="B36" s="90" t="s">
        <v>387</v>
      </c>
      <c r="C36" s="3"/>
      <c r="D36" s="9" t="s">
        <v>392</v>
      </c>
      <c r="E36" s="3"/>
      <c r="F36" s="33" t="s">
        <v>394</v>
      </c>
      <c r="G36" s="67">
        <v>5</v>
      </c>
      <c r="H36" s="89">
        <v>200</v>
      </c>
      <c r="I36" s="24">
        <f t="shared" si="2"/>
        <v>0</v>
      </c>
      <c r="J36" s="25">
        <f t="shared" si="4"/>
        <v>0</v>
      </c>
      <c r="K36" s="43"/>
      <c r="L36" s="43"/>
      <c r="M36" s="43"/>
      <c r="N36" s="25"/>
      <c r="O36" s="16"/>
      <c r="P36" s="19"/>
    </row>
    <row r="37" spans="1:16" ht="87" customHeight="1" x14ac:dyDescent="0.25">
      <c r="A37" s="18" t="s">
        <v>390</v>
      </c>
      <c r="B37" s="90" t="s">
        <v>412</v>
      </c>
      <c r="C37" s="3"/>
      <c r="D37" s="9" t="s">
        <v>393</v>
      </c>
      <c r="E37" s="3"/>
      <c r="F37" s="33" t="s">
        <v>431</v>
      </c>
      <c r="G37" s="67">
        <v>5</v>
      </c>
      <c r="H37" s="89">
        <v>200</v>
      </c>
      <c r="I37" s="24">
        <f t="shared" si="2"/>
        <v>0</v>
      </c>
      <c r="J37" s="25">
        <f t="shared" si="4"/>
        <v>0</v>
      </c>
      <c r="K37" s="43"/>
      <c r="L37" s="43"/>
      <c r="M37" s="43"/>
      <c r="N37" s="25"/>
      <c r="O37" s="16"/>
      <c r="P37" s="19"/>
    </row>
    <row r="38" spans="1:16" ht="24.95" customHeight="1" thickBot="1" x14ac:dyDescent="0.3">
      <c r="A38" s="105" t="s">
        <v>133</v>
      </c>
      <c r="B38" s="106"/>
      <c r="C38" s="106"/>
      <c r="D38" s="106"/>
      <c r="E38" s="106"/>
      <c r="F38" s="106"/>
      <c r="G38" s="66"/>
      <c r="H38" s="27"/>
      <c r="I38" s="28"/>
      <c r="J38" s="29"/>
      <c r="K38" s="29"/>
      <c r="L38" s="87" t="s">
        <v>404</v>
      </c>
      <c r="M38" s="88" t="s">
        <v>338</v>
      </c>
      <c r="N38" s="29"/>
      <c r="O38" s="30"/>
      <c r="P38" s="19"/>
    </row>
    <row r="39" spans="1:16" ht="99.95" customHeight="1" x14ac:dyDescent="0.25">
      <c r="A39" s="18" t="s">
        <v>34</v>
      </c>
      <c r="B39" s="90" t="s">
        <v>513</v>
      </c>
      <c r="C39" s="3"/>
      <c r="D39" s="9" t="s">
        <v>150</v>
      </c>
      <c r="E39" s="3"/>
      <c r="F39" s="13" t="s">
        <v>433</v>
      </c>
      <c r="G39" s="68">
        <v>2</v>
      </c>
      <c r="H39" s="89">
        <v>800</v>
      </c>
      <c r="I39" s="24">
        <f t="shared" ref="I39:I47" si="5">H39*J39</f>
        <v>0</v>
      </c>
      <c r="J39" s="25">
        <f t="shared" si="1"/>
        <v>0</v>
      </c>
      <c r="K39" s="25"/>
      <c r="L39" s="43"/>
      <c r="M39" s="43"/>
      <c r="N39" s="25"/>
      <c r="O39" s="16"/>
      <c r="P39" s="19"/>
    </row>
    <row r="40" spans="1:16" ht="99.95" customHeight="1" x14ac:dyDescent="0.25">
      <c r="A40" s="18" t="s">
        <v>35</v>
      </c>
      <c r="B40" s="90" t="s">
        <v>514</v>
      </c>
      <c r="C40" s="3"/>
      <c r="D40" s="9" t="s">
        <v>151</v>
      </c>
      <c r="E40" s="3"/>
      <c r="F40" s="13" t="s">
        <v>434</v>
      </c>
      <c r="G40" s="68">
        <v>2</v>
      </c>
      <c r="H40" s="89">
        <v>800</v>
      </c>
      <c r="I40" s="24">
        <f t="shared" si="5"/>
        <v>0</v>
      </c>
      <c r="J40" s="25">
        <f t="shared" si="1"/>
        <v>0</v>
      </c>
      <c r="K40" s="25"/>
      <c r="L40" s="43"/>
      <c r="M40" s="43"/>
      <c r="N40" s="25"/>
      <c r="O40" s="16"/>
      <c r="P40" s="19"/>
    </row>
    <row r="41" spans="1:16" ht="99.95" customHeight="1" x14ac:dyDescent="0.25">
      <c r="A41" s="18" t="s">
        <v>36</v>
      </c>
      <c r="B41" s="90" t="s">
        <v>518</v>
      </c>
      <c r="C41" s="3"/>
      <c r="D41" s="9" t="s">
        <v>151</v>
      </c>
      <c r="E41" s="3"/>
      <c r="F41" s="13" t="s">
        <v>435</v>
      </c>
      <c r="G41" s="68">
        <v>2</v>
      </c>
      <c r="H41" s="89">
        <v>1100</v>
      </c>
      <c r="I41" s="24">
        <f t="shared" si="5"/>
        <v>0</v>
      </c>
      <c r="J41" s="25">
        <f t="shared" si="1"/>
        <v>0</v>
      </c>
      <c r="K41" s="25"/>
      <c r="L41" s="43"/>
      <c r="M41" s="43"/>
      <c r="N41" s="25"/>
      <c r="O41" s="16"/>
      <c r="P41" s="19"/>
    </row>
    <row r="42" spans="1:16" ht="99.95" customHeight="1" x14ac:dyDescent="0.25">
      <c r="A42" s="17" t="s">
        <v>37</v>
      </c>
      <c r="B42" s="90" t="s">
        <v>515</v>
      </c>
      <c r="C42" s="3"/>
      <c r="D42" s="9" t="s">
        <v>152</v>
      </c>
      <c r="E42" s="3"/>
      <c r="F42" s="13" t="s">
        <v>436</v>
      </c>
      <c r="G42" s="68">
        <v>2</v>
      </c>
      <c r="H42" s="89">
        <v>1100</v>
      </c>
      <c r="I42" s="24">
        <f t="shared" si="5"/>
        <v>0</v>
      </c>
      <c r="J42" s="25">
        <f t="shared" si="1"/>
        <v>0</v>
      </c>
      <c r="K42" s="25"/>
      <c r="L42" s="43"/>
      <c r="M42" s="43"/>
      <c r="N42" s="25"/>
      <c r="O42" s="16"/>
      <c r="P42" s="19"/>
    </row>
    <row r="43" spans="1:16" ht="99.95" customHeight="1" x14ac:dyDescent="0.25">
      <c r="A43" s="17" t="s">
        <v>39</v>
      </c>
      <c r="B43" s="90" t="s">
        <v>519</v>
      </c>
      <c r="C43" s="3"/>
      <c r="D43" s="9" t="s">
        <v>152</v>
      </c>
      <c r="E43" s="3"/>
      <c r="F43" s="13" t="s">
        <v>437</v>
      </c>
      <c r="G43" s="68">
        <v>2</v>
      </c>
      <c r="H43" s="89">
        <v>1400</v>
      </c>
      <c r="I43" s="24">
        <f t="shared" si="5"/>
        <v>0</v>
      </c>
      <c r="J43" s="25">
        <f t="shared" si="1"/>
        <v>0</v>
      </c>
      <c r="K43" s="25"/>
      <c r="L43" s="43"/>
      <c r="M43" s="43"/>
      <c r="N43" s="25"/>
      <c r="O43" s="16"/>
      <c r="P43" s="19"/>
    </row>
    <row r="44" spans="1:16" ht="99.95" customHeight="1" x14ac:dyDescent="0.25">
      <c r="A44" s="18" t="s">
        <v>38</v>
      </c>
      <c r="B44" s="90" t="s">
        <v>516</v>
      </c>
      <c r="C44" s="3"/>
      <c r="D44" s="9" t="s">
        <v>153</v>
      </c>
      <c r="E44" s="3"/>
      <c r="F44" s="13" t="s">
        <v>438</v>
      </c>
      <c r="G44" s="68">
        <v>2</v>
      </c>
      <c r="H44" s="89">
        <v>1000</v>
      </c>
      <c r="I44" s="24">
        <f t="shared" si="5"/>
        <v>0</v>
      </c>
      <c r="J44" s="25">
        <f t="shared" si="1"/>
        <v>0</v>
      </c>
      <c r="K44" s="25"/>
      <c r="L44" s="43"/>
      <c r="M44" s="43"/>
      <c r="N44" s="25"/>
      <c r="O44" s="16"/>
      <c r="P44" s="19"/>
    </row>
    <row r="45" spans="1:16" ht="99.95" customHeight="1" x14ac:dyDescent="0.25">
      <c r="A45" s="17" t="s">
        <v>40</v>
      </c>
      <c r="B45" s="90" t="s">
        <v>520</v>
      </c>
      <c r="C45" s="3"/>
      <c r="D45" s="9" t="s">
        <v>153</v>
      </c>
      <c r="E45" s="3"/>
      <c r="F45" s="13" t="s">
        <v>439</v>
      </c>
      <c r="G45" s="68">
        <v>2</v>
      </c>
      <c r="H45" s="89">
        <v>1400</v>
      </c>
      <c r="I45" s="24">
        <f t="shared" si="5"/>
        <v>0</v>
      </c>
      <c r="J45" s="25">
        <f t="shared" si="1"/>
        <v>0</v>
      </c>
      <c r="K45" s="25"/>
      <c r="L45" s="43"/>
      <c r="M45" s="43"/>
      <c r="N45" s="25"/>
      <c r="O45" s="16"/>
      <c r="P45" s="19"/>
    </row>
    <row r="46" spans="1:16" ht="99.95" customHeight="1" x14ac:dyDescent="0.25">
      <c r="A46" s="17" t="s">
        <v>41</v>
      </c>
      <c r="B46" s="90" t="s">
        <v>517</v>
      </c>
      <c r="C46" s="3"/>
      <c r="D46" s="9" t="s">
        <v>154</v>
      </c>
      <c r="E46" s="3"/>
      <c r="F46" s="13" t="s">
        <v>440</v>
      </c>
      <c r="G46" s="68">
        <v>2</v>
      </c>
      <c r="H46" s="89">
        <v>1500</v>
      </c>
      <c r="I46" s="24">
        <f t="shared" si="5"/>
        <v>0</v>
      </c>
      <c r="J46" s="25">
        <f t="shared" si="1"/>
        <v>0</v>
      </c>
      <c r="K46" s="25"/>
      <c r="L46" s="43"/>
      <c r="M46" s="43"/>
      <c r="N46" s="25"/>
      <c r="O46" s="16"/>
      <c r="P46" s="19"/>
    </row>
    <row r="47" spans="1:16" ht="99.95" customHeight="1" x14ac:dyDescent="0.25">
      <c r="A47" s="18" t="s">
        <v>42</v>
      </c>
      <c r="B47" s="90" t="s">
        <v>521</v>
      </c>
      <c r="C47" s="3"/>
      <c r="D47" s="9" t="s">
        <v>155</v>
      </c>
      <c r="E47" s="3"/>
      <c r="F47" s="34" t="s">
        <v>441</v>
      </c>
      <c r="G47" s="69">
        <v>2</v>
      </c>
      <c r="H47" s="89">
        <v>2400</v>
      </c>
      <c r="I47" s="24">
        <f t="shared" si="5"/>
        <v>0</v>
      </c>
      <c r="J47" s="25">
        <f t="shared" si="1"/>
        <v>0</v>
      </c>
      <c r="K47" s="25"/>
      <c r="L47" s="43"/>
      <c r="M47" s="43"/>
      <c r="N47" s="25"/>
      <c r="O47" s="16"/>
      <c r="P47" s="19"/>
    </row>
    <row r="48" spans="1:16" ht="24.95" customHeight="1" thickBot="1" x14ac:dyDescent="0.3">
      <c r="A48" s="105" t="s">
        <v>101</v>
      </c>
      <c r="B48" s="106"/>
      <c r="C48" s="106"/>
      <c r="D48" s="106"/>
      <c r="E48" s="106"/>
      <c r="F48" s="106"/>
      <c r="G48" s="66"/>
      <c r="H48" s="27"/>
      <c r="I48" s="28"/>
      <c r="J48" s="29"/>
      <c r="K48" s="87" t="s">
        <v>403</v>
      </c>
      <c r="L48" s="87" t="s">
        <v>404</v>
      </c>
      <c r="M48" s="88" t="s">
        <v>338</v>
      </c>
      <c r="N48" s="29"/>
      <c r="O48" s="30"/>
      <c r="P48" s="19"/>
    </row>
    <row r="49" spans="1:16" ht="99.95" customHeight="1" x14ac:dyDescent="0.25">
      <c r="A49" s="17" t="s">
        <v>47</v>
      </c>
      <c r="B49" s="92" t="s">
        <v>43</v>
      </c>
      <c r="C49" s="3"/>
      <c r="D49" s="9" t="s">
        <v>156</v>
      </c>
      <c r="E49" s="3"/>
      <c r="F49" s="10" t="s">
        <v>442</v>
      </c>
      <c r="G49" s="70">
        <v>1</v>
      </c>
      <c r="H49" s="89">
        <v>700</v>
      </c>
      <c r="I49" s="24">
        <f t="shared" ref="I49:I65" si="6">H49*J49</f>
        <v>0</v>
      </c>
      <c r="J49" s="25">
        <f t="shared" si="1"/>
        <v>0</v>
      </c>
      <c r="K49" s="43"/>
      <c r="L49" s="43"/>
      <c r="M49" s="43"/>
      <c r="N49" s="25"/>
      <c r="O49" s="16"/>
      <c r="P49" s="19"/>
    </row>
    <row r="50" spans="1:16" ht="99.95" customHeight="1" x14ac:dyDescent="0.25">
      <c r="A50" s="17" t="s">
        <v>190</v>
      </c>
      <c r="B50" s="92" t="s">
        <v>194</v>
      </c>
      <c r="C50" s="3"/>
      <c r="D50" s="9" t="s">
        <v>191</v>
      </c>
      <c r="E50" s="3"/>
      <c r="F50" s="10" t="s">
        <v>443</v>
      </c>
      <c r="G50" s="70">
        <v>1</v>
      </c>
      <c r="H50" s="89">
        <v>500</v>
      </c>
      <c r="I50" s="24">
        <f t="shared" si="6"/>
        <v>0</v>
      </c>
      <c r="J50" s="25">
        <f t="shared" si="1"/>
        <v>0</v>
      </c>
      <c r="K50" s="43"/>
      <c r="L50" s="43"/>
      <c r="M50" s="43"/>
      <c r="N50" s="25"/>
      <c r="O50" s="16"/>
      <c r="P50" s="19"/>
    </row>
    <row r="51" spans="1:16" ht="99.95" customHeight="1" x14ac:dyDescent="0.25">
      <c r="A51" s="17" t="s">
        <v>48</v>
      </c>
      <c r="B51" s="92" t="s">
        <v>44</v>
      </c>
      <c r="C51" s="3"/>
      <c r="D51" s="9" t="s">
        <v>172</v>
      </c>
      <c r="E51" s="3"/>
      <c r="F51" s="10" t="s">
        <v>444</v>
      </c>
      <c r="G51" s="70">
        <v>1</v>
      </c>
      <c r="H51" s="89">
        <v>1100</v>
      </c>
      <c r="I51" s="24">
        <f t="shared" si="6"/>
        <v>0</v>
      </c>
      <c r="J51" s="25">
        <f t="shared" si="1"/>
        <v>0</v>
      </c>
      <c r="K51" s="43"/>
      <c r="L51" s="43"/>
      <c r="M51" s="43"/>
      <c r="N51" s="25"/>
      <c r="O51" s="16"/>
      <c r="P51" s="19"/>
    </row>
    <row r="52" spans="1:16" ht="99.95" customHeight="1" x14ac:dyDescent="0.25">
      <c r="A52" s="17" t="s">
        <v>49</v>
      </c>
      <c r="B52" s="92" t="s">
        <v>45</v>
      </c>
      <c r="C52" s="3"/>
      <c r="D52" s="9" t="s">
        <v>173</v>
      </c>
      <c r="E52" s="3"/>
      <c r="F52" s="10" t="s">
        <v>445</v>
      </c>
      <c r="G52" s="70">
        <v>1</v>
      </c>
      <c r="H52" s="89">
        <v>1500</v>
      </c>
      <c r="I52" s="24">
        <f t="shared" si="6"/>
        <v>0</v>
      </c>
      <c r="J52" s="25">
        <f t="shared" si="1"/>
        <v>0</v>
      </c>
      <c r="K52" s="43"/>
      <c r="L52" s="43"/>
      <c r="M52" s="43"/>
      <c r="N52" s="25"/>
      <c r="O52" s="16"/>
      <c r="P52" s="19"/>
    </row>
    <row r="53" spans="1:16" ht="99.95" customHeight="1" x14ac:dyDescent="0.25">
      <c r="A53" s="17" t="s">
        <v>50</v>
      </c>
      <c r="B53" s="92" t="s">
        <v>46</v>
      </c>
      <c r="C53" s="3"/>
      <c r="D53" s="9" t="s">
        <v>188</v>
      </c>
      <c r="E53" s="3"/>
      <c r="F53" s="10" t="s">
        <v>446</v>
      </c>
      <c r="G53" s="70">
        <v>1</v>
      </c>
      <c r="H53" s="89">
        <v>1100</v>
      </c>
      <c r="I53" s="24">
        <f t="shared" si="6"/>
        <v>0</v>
      </c>
      <c r="J53" s="25">
        <f t="shared" si="1"/>
        <v>0</v>
      </c>
      <c r="K53" s="43"/>
      <c r="L53" s="43"/>
      <c r="M53" s="43"/>
      <c r="N53" s="25"/>
      <c r="O53" s="16"/>
      <c r="P53" s="19"/>
    </row>
    <row r="54" spans="1:16" ht="99.95" customHeight="1" x14ac:dyDescent="0.25">
      <c r="A54" s="17" t="s">
        <v>54</v>
      </c>
      <c r="B54" s="92" t="s">
        <v>51</v>
      </c>
      <c r="C54" s="3"/>
      <c r="D54" s="9" t="s">
        <v>157</v>
      </c>
      <c r="E54" s="3"/>
      <c r="F54" s="10" t="s">
        <v>447</v>
      </c>
      <c r="G54" s="70">
        <v>1</v>
      </c>
      <c r="H54" s="89">
        <v>1500</v>
      </c>
      <c r="I54" s="24">
        <f t="shared" si="6"/>
        <v>0</v>
      </c>
      <c r="J54" s="25">
        <f t="shared" si="1"/>
        <v>0</v>
      </c>
      <c r="K54" s="43"/>
      <c r="L54" s="43"/>
      <c r="M54" s="43"/>
      <c r="N54" s="25"/>
      <c r="O54" s="16"/>
      <c r="P54" s="19"/>
    </row>
    <row r="55" spans="1:16" ht="99.95" customHeight="1" x14ac:dyDescent="0.25">
      <c r="A55" s="17" t="s">
        <v>55</v>
      </c>
      <c r="B55" s="92" t="s">
        <v>52</v>
      </c>
      <c r="C55" s="3"/>
      <c r="D55" s="9" t="s">
        <v>158</v>
      </c>
      <c r="E55" s="3"/>
      <c r="F55" s="10" t="s">
        <v>448</v>
      </c>
      <c r="G55" s="70">
        <v>1</v>
      </c>
      <c r="H55" s="89">
        <v>1900</v>
      </c>
      <c r="I55" s="24">
        <f t="shared" si="6"/>
        <v>0</v>
      </c>
      <c r="J55" s="25">
        <f t="shared" si="1"/>
        <v>0</v>
      </c>
      <c r="K55" s="43"/>
      <c r="L55" s="43"/>
      <c r="M55" s="43"/>
      <c r="N55" s="25"/>
      <c r="O55" s="16"/>
      <c r="P55" s="19"/>
    </row>
    <row r="56" spans="1:16" ht="99.95" customHeight="1" x14ac:dyDescent="0.25">
      <c r="A56" s="17" t="s">
        <v>56</v>
      </c>
      <c r="B56" s="92" t="s">
        <v>53</v>
      </c>
      <c r="C56" s="3"/>
      <c r="D56" s="9" t="s">
        <v>159</v>
      </c>
      <c r="E56" s="3"/>
      <c r="F56" s="10" t="s">
        <v>449</v>
      </c>
      <c r="G56" s="70">
        <v>1</v>
      </c>
      <c r="H56" s="89">
        <v>800</v>
      </c>
      <c r="I56" s="24">
        <f t="shared" si="6"/>
        <v>0</v>
      </c>
      <c r="J56" s="25">
        <f t="shared" si="1"/>
        <v>0</v>
      </c>
      <c r="K56" s="43"/>
      <c r="L56" s="43"/>
      <c r="M56" s="43"/>
      <c r="N56" s="25"/>
      <c r="O56" s="16"/>
      <c r="P56" s="19"/>
    </row>
    <row r="57" spans="1:16" ht="99.95" customHeight="1" x14ac:dyDescent="0.25">
      <c r="A57" s="17" t="s">
        <v>192</v>
      </c>
      <c r="B57" s="92" t="s">
        <v>189</v>
      </c>
      <c r="C57" s="3"/>
      <c r="D57" s="9" t="s">
        <v>193</v>
      </c>
      <c r="E57" s="3"/>
      <c r="F57" s="10" t="s">
        <v>450</v>
      </c>
      <c r="G57" s="70">
        <v>1</v>
      </c>
      <c r="H57" s="89">
        <v>300</v>
      </c>
      <c r="I57" s="24">
        <f t="shared" si="6"/>
        <v>0</v>
      </c>
      <c r="J57" s="25">
        <f t="shared" si="1"/>
        <v>0</v>
      </c>
      <c r="K57" s="43"/>
      <c r="L57" s="43"/>
      <c r="M57" s="43"/>
      <c r="N57" s="25"/>
      <c r="O57" s="16"/>
      <c r="P57" s="19"/>
    </row>
    <row r="58" spans="1:16" ht="99.95" customHeight="1" x14ac:dyDescent="0.25">
      <c r="A58" s="17" t="s">
        <v>62</v>
      </c>
      <c r="B58" s="92" t="s">
        <v>57</v>
      </c>
      <c r="C58" s="3"/>
      <c r="D58" s="9" t="s">
        <v>160</v>
      </c>
      <c r="E58" s="3"/>
      <c r="F58" s="10" t="s">
        <v>451</v>
      </c>
      <c r="G58" s="70">
        <v>1</v>
      </c>
      <c r="H58" s="89">
        <v>400</v>
      </c>
      <c r="I58" s="24">
        <f t="shared" si="6"/>
        <v>0</v>
      </c>
      <c r="J58" s="25">
        <f t="shared" si="1"/>
        <v>0</v>
      </c>
      <c r="K58" s="43"/>
      <c r="L58" s="43"/>
      <c r="M58" s="43"/>
      <c r="N58" s="25"/>
      <c r="O58" s="16"/>
      <c r="P58" s="19"/>
    </row>
    <row r="59" spans="1:16" ht="99.95" customHeight="1" x14ac:dyDescent="0.25">
      <c r="A59" s="17" t="s">
        <v>63</v>
      </c>
      <c r="B59" s="92" t="s">
        <v>58</v>
      </c>
      <c r="C59" s="3"/>
      <c r="D59" s="9" t="s">
        <v>174</v>
      </c>
      <c r="E59" s="3"/>
      <c r="F59" s="10" t="s">
        <v>452</v>
      </c>
      <c r="G59" s="70">
        <v>1</v>
      </c>
      <c r="H59" s="89">
        <v>1200</v>
      </c>
      <c r="I59" s="24">
        <f t="shared" si="6"/>
        <v>0</v>
      </c>
      <c r="J59" s="25">
        <f t="shared" si="1"/>
        <v>0</v>
      </c>
      <c r="K59" s="43"/>
      <c r="L59" s="43"/>
      <c r="M59" s="43"/>
      <c r="N59" s="25"/>
      <c r="O59" s="16"/>
      <c r="P59" s="19"/>
    </row>
    <row r="60" spans="1:16" ht="99.95" customHeight="1" x14ac:dyDescent="0.25">
      <c r="A60" s="17" t="s">
        <v>64</v>
      </c>
      <c r="B60" s="92" t="s">
        <v>59</v>
      </c>
      <c r="C60" s="3"/>
      <c r="D60" s="9" t="s">
        <v>175</v>
      </c>
      <c r="E60" s="3"/>
      <c r="F60" s="10" t="s">
        <v>453</v>
      </c>
      <c r="G60" s="70">
        <v>1</v>
      </c>
      <c r="H60" s="89">
        <v>1400</v>
      </c>
      <c r="I60" s="24">
        <f t="shared" si="6"/>
        <v>0</v>
      </c>
      <c r="J60" s="25">
        <f t="shared" si="1"/>
        <v>0</v>
      </c>
      <c r="K60" s="43"/>
      <c r="L60" s="43"/>
      <c r="M60" s="43"/>
      <c r="N60" s="25"/>
      <c r="O60" s="16"/>
      <c r="P60" s="19"/>
    </row>
    <row r="61" spans="1:16" ht="99.95" customHeight="1" x14ac:dyDescent="0.25">
      <c r="A61" s="17" t="s">
        <v>65</v>
      </c>
      <c r="B61" s="92" t="s">
        <v>60</v>
      </c>
      <c r="C61" s="3"/>
      <c r="D61" s="9" t="s">
        <v>176</v>
      </c>
      <c r="E61" s="3"/>
      <c r="F61" s="10" t="s">
        <v>454</v>
      </c>
      <c r="G61" s="70">
        <v>1</v>
      </c>
      <c r="H61" s="89">
        <v>1700</v>
      </c>
      <c r="I61" s="24">
        <f t="shared" si="6"/>
        <v>0</v>
      </c>
      <c r="J61" s="25">
        <f t="shared" si="1"/>
        <v>0</v>
      </c>
      <c r="K61" s="43"/>
      <c r="L61" s="43"/>
      <c r="M61" s="43"/>
      <c r="N61" s="25"/>
      <c r="O61" s="16"/>
      <c r="P61" s="19"/>
    </row>
    <row r="62" spans="1:16" ht="99.95" customHeight="1" x14ac:dyDescent="0.25">
      <c r="A62" s="17" t="s">
        <v>66</v>
      </c>
      <c r="B62" s="92" t="s">
        <v>61</v>
      </c>
      <c r="C62" s="3"/>
      <c r="D62" s="9" t="s">
        <v>177</v>
      </c>
      <c r="E62" s="3"/>
      <c r="F62" s="10" t="s">
        <v>455</v>
      </c>
      <c r="G62" s="70">
        <v>1</v>
      </c>
      <c r="H62" s="89">
        <v>2000</v>
      </c>
      <c r="I62" s="24">
        <f t="shared" si="6"/>
        <v>0</v>
      </c>
      <c r="J62" s="25">
        <f t="shared" si="1"/>
        <v>0</v>
      </c>
      <c r="K62" s="43"/>
      <c r="L62" s="43"/>
      <c r="M62" s="43"/>
      <c r="N62" s="25"/>
      <c r="O62" s="16"/>
      <c r="P62" s="19"/>
    </row>
    <row r="63" spans="1:16" ht="99.95" customHeight="1" x14ac:dyDescent="0.25">
      <c r="A63" s="17" t="s">
        <v>70</v>
      </c>
      <c r="B63" s="92" t="s">
        <v>67</v>
      </c>
      <c r="C63" s="3"/>
      <c r="D63" s="9" t="s">
        <v>161</v>
      </c>
      <c r="E63" s="3"/>
      <c r="F63" s="10" t="s">
        <v>456</v>
      </c>
      <c r="G63" s="70">
        <v>1</v>
      </c>
      <c r="H63" s="89">
        <v>500</v>
      </c>
      <c r="I63" s="24">
        <f t="shared" si="6"/>
        <v>0</v>
      </c>
      <c r="J63" s="25">
        <f t="shared" si="1"/>
        <v>0</v>
      </c>
      <c r="K63" s="43"/>
      <c r="L63" s="43"/>
      <c r="M63" s="43"/>
      <c r="N63" s="25"/>
      <c r="O63" s="16"/>
      <c r="P63" s="19"/>
    </row>
    <row r="64" spans="1:16" ht="99.95" customHeight="1" x14ac:dyDescent="0.25">
      <c r="A64" s="17" t="s">
        <v>71</v>
      </c>
      <c r="B64" s="92" t="s">
        <v>68</v>
      </c>
      <c r="C64" s="3"/>
      <c r="D64" s="9" t="s">
        <v>162</v>
      </c>
      <c r="E64" s="3"/>
      <c r="F64" s="10" t="s">
        <v>457</v>
      </c>
      <c r="G64" s="70">
        <v>1</v>
      </c>
      <c r="H64" s="89">
        <v>600</v>
      </c>
      <c r="I64" s="24">
        <f t="shared" si="6"/>
        <v>0</v>
      </c>
      <c r="J64" s="25">
        <f t="shared" si="1"/>
        <v>0</v>
      </c>
      <c r="K64" s="43"/>
      <c r="L64" s="43"/>
      <c r="M64" s="43"/>
      <c r="N64" s="25"/>
      <c r="O64" s="16"/>
      <c r="P64" s="19"/>
    </row>
    <row r="65" spans="1:20" ht="99.95" customHeight="1" x14ac:dyDescent="0.25">
      <c r="A65" s="17" t="s">
        <v>72</v>
      </c>
      <c r="B65" s="92" t="s">
        <v>69</v>
      </c>
      <c r="C65" s="3"/>
      <c r="D65" s="9" t="s">
        <v>163</v>
      </c>
      <c r="E65" s="3"/>
      <c r="F65" s="10" t="s">
        <v>458</v>
      </c>
      <c r="G65" s="70">
        <v>1</v>
      </c>
      <c r="H65" s="89">
        <v>700</v>
      </c>
      <c r="I65" s="24">
        <f t="shared" si="6"/>
        <v>0</v>
      </c>
      <c r="J65" s="25">
        <f t="shared" si="1"/>
        <v>0</v>
      </c>
      <c r="K65" s="43"/>
      <c r="L65" s="43"/>
      <c r="M65" s="43"/>
      <c r="N65" s="25"/>
      <c r="O65" s="16"/>
      <c r="P65" s="19"/>
    </row>
    <row r="66" spans="1:20" ht="24.95" customHeight="1" thickBot="1" x14ac:dyDescent="0.3">
      <c r="A66" s="105" t="s">
        <v>102</v>
      </c>
      <c r="B66" s="106"/>
      <c r="C66" s="106"/>
      <c r="D66" s="106"/>
      <c r="E66" s="106"/>
      <c r="F66" s="106"/>
      <c r="G66" s="66"/>
      <c r="H66" s="27"/>
      <c r="I66" s="28"/>
      <c r="J66" s="29"/>
      <c r="K66" s="82" t="s">
        <v>403</v>
      </c>
      <c r="L66" s="82" t="s">
        <v>404</v>
      </c>
      <c r="M66" s="83" t="s">
        <v>338</v>
      </c>
      <c r="N66" s="83" t="s">
        <v>304</v>
      </c>
      <c r="O66" s="84" t="s">
        <v>345</v>
      </c>
      <c r="P66" s="19"/>
    </row>
    <row r="67" spans="1:20" ht="97.5" customHeight="1" x14ac:dyDescent="0.25">
      <c r="A67" s="18" t="s">
        <v>75</v>
      </c>
      <c r="B67" s="92" t="s">
        <v>73</v>
      </c>
      <c r="C67" s="3"/>
      <c r="D67" s="9" t="s">
        <v>74</v>
      </c>
      <c r="E67" s="3"/>
      <c r="F67" s="11" t="s">
        <v>106</v>
      </c>
      <c r="G67" s="71">
        <v>1</v>
      </c>
      <c r="H67" s="89">
        <v>800</v>
      </c>
      <c r="I67" s="24">
        <f t="shared" ref="I67:I72" si="7">H67*J67</f>
        <v>0</v>
      </c>
      <c r="J67" s="25">
        <f t="shared" si="1"/>
        <v>0</v>
      </c>
      <c r="K67" s="25"/>
      <c r="L67" s="43"/>
      <c r="M67" s="43"/>
      <c r="N67" s="25"/>
      <c r="O67" s="16"/>
      <c r="P67" s="19"/>
    </row>
    <row r="68" spans="1:20" ht="115.5" customHeight="1" x14ac:dyDescent="0.25">
      <c r="A68" s="9" t="s">
        <v>367</v>
      </c>
      <c r="B68" s="90" t="s">
        <v>505</v>
      </c>
      <c r="C68" s="3"/>
      <c r="D68" s="9" t="s">
        <v>373</v>
      </c>
      <c r="E68" s="3"/>
      <c r="F68" s="13" t="s">
        <v>369</v>
      </c>
      <c r="G68" s="68">
        <v>1</v>
      </c>
      <c r="H68" s="89">
        <v>900</v>
      </c>
      <c r="I68" s="24">
        <f t="shared" si="7"/>
        <v>0</v>
      </c>
      <c r="J68" s="25">
        <f t="shared" si="1"/>
        <v>0</v>
      </c>
      <c r="K68" s="45"/>
      <c r="L68" s="45"/>
      <c r="M68" s="45"/>
      <c r="N68" s="25"/>
      <c r="O68" s="16"/>
      <c r="P68" s="19"/>
    </row>
    <row r="69" spans="1:20" ht="109.5" customHeight="1" x14ac:dyDescent="0.25">
      <c r="A69" s="9" t="s">
        <v>370</v>
      </c>
      <c r="B69" s="90" t="s">
        <v>506</v>
      </c>
      <c r="C69" s="3"/>
      <c r="D69" s="9" t="s">
        <v>372</v>
      </c>
      <c r="E69" s="3"/>
      <c r="F69" s="13" t="s">
        <v>374</v>
      </c>
      <c r="G69" s="68">
        <v>1</v>
      </c>
      <c r="H69" s="89">
        <v>1200</v>
      </c>
      <c r="I69" s="24">
        <f t="shared" si="7"/>
        <v>0</v>
      </c>
      <c r="J69" s="25">
        <f t="shared" ref="J69" si="8">SUM(K69:O69)</f>
        <v>0</v>
      </c>
      <c r="K69" s="45"/>
      <c r="L69" s="45"/>
      <c r="M69" s="45"/>
      <c r="N69" s="25"/>
      <c r="O69" s="16"/>
      <c r="P69" s="19"/>
    </row>
    <row r="70" spans="1:20" ht="93.75" customHeight="1" x14ac:dyDescent="0.25">
      <c r="A70" s="18" t="s">
        <v>76</v>
      </c>
      <c r="B70" s="90" t="s">
        <v>302</v>
      </c>
      <c r="C70" s="3"/>
      <c r="D70" s="9" t="s">
        <v>164</v>
      </c>
      <c r="E70" s="3"/>
      <c r="F70" s="11" t="s">
        <v>123</v>
      </c>
      <c r="G70" s="71">
        <v>1</v>
      </c>
      <c r="H70" s="89">
        <v>1600</v>
      </c>
      <c r="I70" s="24">
        <f t="shared" si="7"/>
        <v>0</v>
      </c>
      <c r="J70" s="25">
        <f t="shared" si="1"/>
        <v>0</v>
      </c>
      <c r="K70" s="25"/>
      <c r="L70" s="25"/>
      <c r="M70" s="43"/>
      <c r="N70" s="43"/>
      <c r="O70" s="46"/>
      <c r="P70" s="19"/>
    </row>
    <row r="71" spans="1:20" ht="93.75" customHeight="1" x14ac:dyDescent="0.25">
      <c r="A71" s="18" t="s">
        <v>348</v>
      </c>
      <c r="B71" s="90" t="s">
        <v>213</v>
      </c>
      <c r="C71" s="3"/>
      <c r="D71" s="50" t="s">
        <v>214</v>
      </c>
      <c r="E71" s="3"/>
      <c r="F71" s="13" t="s">
        <v>215</v>
      </c>
      <c r="G71" s="68">
        <v>1</v>
      </c>
      <c r="H71" s="89">
        <v>3400</v>
      </c>
      <c r="I71" s="24">
        <f t="shared" si="7"/>
        <v>0</v>
      </c>
      <c r="J71" s="25">
        <f t="shared" si="1"/>
        <v>0</v>
      </c>
      <c r="K71" s="25"/>
      <c r="L71" s="25"/>
      <c r="M71" s="43"/>
      <c r="N71" s="43"/>
      <c r="O71" s="46"/>
      <c r="P71" s="19"/>
    </row>
    <row r="72" spans="1:20" ht="93.75" customHeight="1" x14ac:dyDescent="0.25">
      <c r="A72" s="18" t="s">
        <v>216</v>
      </c>
      <c r="B72" s="93" t="s">
        <v>217</v>
      </c>
      <c r="C72" s="3"/>
      <c r="D72" s="50" t="s">
        <v>218</v>
      </c>
      <c r="E72" s="3"/>
      <c r="F72" s="13" t="s">
        <v>219</v>
      </c>
      <c r="G72" s="68">
        <v>1</v>
      </c>
      <c r="H72" s="89">
        <v>4800</v>
      </c>
      <c r="I72" s="24">
        <f t="shared" si="7"/>
        <v>0</v>
      </c>
      <c r="J72" s="25">
        <f t="shared" si="1"/>
        <v>0</v>
      </c>
      <c r="K72" s="25"/>
      <c r="L72" s="25"/>
      <c r="M72" s="43"/>
      <c r="N72" s="43"/>
      <c r="O72" s="46"/>
      <c r="P72" s="19"/>
    </row>
    <row r="73" spans="1:20" ht="93.75" customHeight="1" x14ac:dyDescent="0.25">
      <c r="A73" s="18" t="s">
        <v>208</v>
      </c>
      <c r="B73" s="90" t="s">
        <v>306</v>
      </c>
      <c r="C73" s="3"/>
      <c r="D73" s="50" t="s">
        <v>209</v>
      </c>
      <c r="E73" s="3"/>
      <c r="F73" s="13" t="s">
        <v>126</v>
      </c>
      <c r="G73" s="68">
        <v>5</v>
      </c>
      <c r="H73" s="89">
        <v>1200</v>
      </c>
      <c r="I73" s="24">
        <f t="shared" ref="I73" si="9">H73*J73</f>
        <v>0</v>
      </c>
      <c r="J73" s="25">
        <f t="shared" ref="J73" si="10">SUM(K73:O73)</f>
        <v>0</v>
      </c>
      <c r="K73" s="25"/>
      <c r="L73" s="43"/>
      <c r="M73" s="25"/>
      <c r="N73" s="25"/>
      <c r="O73" s="16"/>
      <c r="P73" s="19"/>
    </row>
    <row r="74" spans="1:20" ht="97.5" hidden="1" customHeight="1" x14ac:dyDescent="0.25">
      <c r="A74" s="18"/>
      <c r="B74" s="8"/>
      <c r="C74" s="3"/>
      <c r="D74" s="9"/>
      <c r="E74" s="3"/>
      <c r="F74" s="13"/>
      <c r="G74" s="68"/>
      <c r="H74" s="23">
        <v>0</v>
      </c>
      <c r="I74" s="24"/>
      <c r="J74" s="25"/>
      <c r="K74" s="25"/>
      <c r="L74" s="43"/>
      <c r="M74" s="25"/>
      <c r="N74" s="25"/>
      <c r="O74" s="16"/>
      <c r="P74" s="19"/>
    </row>
    <row r="75" spans="1:20" ht="24.95" customHeight="1" thickBot="1" x14ac:dyDescent="0.3">
      <c r="A75" s="105" t="s">
        <v>103</v>
      </c>
      <c r="B75" s="106"/>
      <c r="C75" s="106"/>
      <c r="D75" s="106"/>
      <c r="E75" s="106"/>
      <c r="F75" s="106"/>
      <c r="G75" s="66"/>
      <c r="H75" s="27"/>
      <c r="I75" s="28"/>
      <c r="J75" s="29"/>
      <c r="K75" s="29"/>
      <c r="L75" s="29"/>
      <c r="M75" s="29"/>
      <c r="N75" s="83" t="s">
        <v>304</v>
      </c>
      <c r="O75" s="35"/>
      <c r="P75" s="6"/>
      <c r="Q75" s="2"/>
      <c r="S75" s="2"/>
      <c r="T75" s="2"/>
    </row>
    <row r="76" spans="1:20" ht="86.25" customHeight="1" x14ac:dyDescent="0.25">
      <c r="A76" s="18" t="s">
        <v>77</v>
      </c>
      <c r="B76" s="90" t="s">
        <v>307</v>
      </c>
      <c r="C76" s="3"/>
      <c r="D76" s="9" t="s">
        <v>178</v>
      </c>
      <c r="E76" s="3"/>
      <c r="F76" s="13" t="s">
        <v>459</v>
      </c>
      <c r="G76" s="68">
        <v>1</v>
      </c>
      <c r="H76" s="89">
        <v>1600</v>
      </c>
      <c r="I76" s="24">
        <f t="shared" ref="I76:I89" si="11">H76*J76</f>
        <v>0</v>
      </c>
      <c r="J76" s="25">
        <f t="shared" ref="J76:J132" si="12">SUM(K76:O76)</f>
        <v>0</v>
      </c>
      <c r="K76" s="25"/>
      <c r="L76" s="25"/>
      <c r="M76" s="25"/>
      <c r="N76" s="47"/>
      <c r="O76" s="16"/>
      <c r="P76" s="36"/>
      <c r="Q76" s="6"/>
      <c r="S76" s="7"/>
      <c r="T76" s="2"/>
    </row>
    <row r="77" spans="1:20" ht="86.25" customHeight="1" x14ac:dyDescent="0.25">
      <c r="A77" s="18" t="s">
        <v>78</v>
      </c>
      <c r="B77" s="90" t="s">
        <v>479</v>
      </c>
      <c r="C77" s="3"/>
      <c r="D77" s="9" t="s">
        <v>166</v>
      </c>
      <c r="E77" s="3"/>
      <c r="F77" s="13" t="s">
        <v>469</v>
      </c>
      <c r="G77" s="68">
        <v>1</v>
      </c>
      <c r="H77" s="89">
        <v>1900</v>
      </c>
      <c r="I77" s="24">
        <f t="shared" si="11"/>
        <v>0</v>
      </c>
      <c r="J77" s="25">
        <f t="shared" si="12"/>
        <v>0</v>
      </c>
      <c r="K77" s="25"/>
      <c r="L77" s="25"/>
      <c r="M77" s="25"/>
      <c r="N77" s="47"/>
      <c r="O77" s="16"/>
      <c r="P77" s="36"/>
      <c r="Q77" s="6"/>
      <c r="S77" s="7"/>
      <c r="T77" s="2"/>
    </row>
    <row r="78" spans="1:20" ht="86.25" customHeight="1" x14ac:dyDescent="0.25">
      <c r="A78" s="18" t="s">
        <v>79</v>
      </c>
      <c r="B78" s="90" t="s">
        <v>480</v>
      </c>
      <c r="C78" s="3"/>
      <c r="D78" s="9" t="s">
        <v>166</v>
      </c>
      <c r="E78" s="3"/>
      <c r="F78" s="13" t="s">
        <v>467</v>
      </c>
      <c r="G78" s="68">
        <v>1</v>
      </c>
      <c r="H78" s="89">
        <v>2400</v>
      </c>
      <c r="I78" s="24">
        <f t="shared" si="11"/>
        <v>0</v>
      </c>
      <c r="J78" s="25">
        <f t="shared" si="12"/>
        <v>0</v>
      </c>
      <c r="K78" s="25"/>
      <c r="L78" s="25"/>
      <c r="M78" s="25"/>
      <c r="N78" s="47"/>
      <c r="O78" s="16"/>
      <c r="P78" s="36"/>
      <c r="Q78" s="6"/>
      <c r="S78" s="7"/>
      <c r="T78" s="2"/>
    </row>
    <row r="79" spans="1:20" ht="86.25" customHeight="1" x14ac:dyDescent="0.25">
      <c r="A79" s="18" t="s">
        <v>82</v>
      </c>
      <c r="B79" s="90" t="s">
        <v>481</v>
      </c>
      <c r="C79" s="3"/>
      <c r="D79" s="37" t="s">
        <v>181</v>
      </c>
      <c r="E79" s="3"/>
      <c r="F79" s="13" t="s">
        <v>463</v>
      </c>
      <c r="G79" s="68">
        <v>1</v>
      </c>
      <c r="H79" s="89">
        <v>3200</v>
      </c>
      <c r="I79" s="24">
        <f t="shared" si="11"/>
        <v>0</v>
      </c>
      <c r="J79" s="25">
        <f t="shared" si="12"/>
        <v>0</v>
      </c>
      <c r="K79" s="25"/>
      <c r="L79" s="25"/>
      <c r="M79" s="25"/>
      <c r="N79" s="47"/>
      <c r="O79" s="16"/>
      <c r="P79" s="36"/>
      <c r="Q79" s="6"/>
      <c r="S79" s="7"/>
      <c r="T79" s="2"/>
    </row>
    <row r="80" spans="1:20" ht="86.25" customHeight="1" x14ac:dyDescent="0.25">
      <c r="A80" s="18" t="s">
        <v>492</v>
      </c>
      <c r="B80" s="90" t="s">
        <v>522</v>
      </c>
      <c r="C80" s="3"/>
      <c r="D80" s="37" t="s">
        <v>494</v>
      </c>
      <c r="E80" s="3"/>
      <c r="F80" s="13" t="s">
        <v>493</v>
      </c>
      <c r="G80" s="68">
        <v>1</v>
      </c>
      <c r="H80" s="89">
        <v>2300</v>
      </c>
      <c r="I80" s="24">
        <f t="shared" ref="I80" si="13">H80*J80</f>
        <v>0</v>
      </c>
      <c r="J80" s="25">
        <f t="shared" ref="J80" si="14">SUM(K80:O80)</f>
        <v>0</v>
      </c>
      <c r="K80" s="25"/>
      <c r="L80" s="25"/>
      <c r="M80" s="25"/>
      <c r="N80" s="47"/>
      <c r="O80" s="16"/>
      <c r="P80" s="36"/>
      <c r="Q80" s="6"/>
      <c r="S80" s="7"/>
      <c r="T80" s="2"/>
    </row>
    <row r="81" spans="1:20" ht="86.25" customHeight="1" x14ac:dyDescent="0.25">
      <c r="A81" s="18" t="s">
        <v>83</v>
      </c>
      <c r="B81" s="90" t="s">
        <v>482</v>
      </c>
      <c r="C81" s="3"/>
      <c r="D81" s="9" t="s">
        <v>165</v>
      </c>
      <c r="E81" s="3"/>
      <c r="F81" s="13" t="s">
        <v>464</v>
      </c>
      <c r="G81" s="68">
        <v>1</v>
      </c>
      <c r="H81" s="89">
        <v>3400</v>
      </c>
      <c r="I81" s="24">
        <f t="shared" si="11"/>
        <v>0</v>
      </c>
      <c r="J81" s="25">
        <f t="shared" si="12"/>
        <v>0</v>
      </c>
      <c r="K81" s="25"/>
      <c r="L81" s="25"/>
      <c r="M81" s="25"/>
      <c r="N81" s="47"/>
      <c r="O81" s="16"/>
      <c r="P81" s="36"/>
      <c r="Q81" s="6"/>
      <c r="S81" s="7"/>
      <c r="T81" s="2"/>
    </row>
    <row r="82" spans="1:20" ht="86.25" customHeight="1" x14ac:dyDescent="0.25">
      <c r="A82" s="18" t="s">
        <v>84</v>
      </c>
      <c r="B82" s="90" t="s">
        <v>483</v>
      </c>
      <c r="C82" s="3"/>
      <c r="D82" s="9" t="s">
        <v>85</v>
      </c>
      <c r="E82" s="3"/>
      <c r="F82" s="13" t="s">
        <v>466</v>
      </c>
      <c r="G82" s="68">
        <v>1</v>
      </c>
      <c r="H82" s="89">
        <v>4100</v>
      </c>
      <c r="I82" s="24">
        <f t="shared" si="11"/>
        <v>0</v>
      </c>
      <c r="J82" s="25">
        <f t="shared" si="12"/>
        <v>0</v>
      </c>
      <c r="K82" s="25"/>
      <c r="L82" s="25"/>
      <c r="M82" s="25"/>
      <c r="N82" s="47"/>
      <c r="O82" s="16"/>
      <c r="P82" s="36"/>
      <c r="Q82" s="6"/>
      <c r="S82" s="7"/>
      <c r="T82" s="2"/>
    </row>
    <row r="83" spans="1:20" ht="86.25" customHeight="1" x14ac:dyDescent="0.25">
      <c r="A83" s="18" t="s">
        <v>495</v>
      </c>
      <c r="B83" s="90" t="s">
        <v>502</v>
      </c>
      <c r="C83" s="3"/>
      <c r="D83" s="9" t="s">
        <v>496</v>
      </c>
      <c r="E83" s="3"/>
      <c r="F83" s="13" t="s">
        <v>497</v>
      </c>
      <c r="G83" s="68">
        <v>1</v>
      </c>
      <c r="H83" s="89">
        <v>2700</v>
      </c>
      <c r="I83" s="24">
        <f t="shared" ref="I83" si="15">H83*J83</f>
        <v>0</v>
      </c>
      <c r="J83" s="25">
        <f t="shared" ref="J83" si="16">SUM(K83:O83)</f>
        <v>0</v>
      </c>
      <c r="K83" s="25"/>
      <c r="L83" s="25"/>
      <c r="M83" s="25"/>
      <c r="N83" s="47"/>
      <c r="O83" s="16"/>
      <c r="P83" s="36"/>
      <c r="Q83" s="6"/>
      <c r="S83" s="7"/>
      <c r="T83" s="2"/>
    </row>
    <row r="84" spans="1:20" ht="86.25" customHeight="1" x14ac:dyDescent="0.25">
      <c r="A84" s="18" t="s">
        <v>80</v>
      </c>
      <c r="B84" s="90" t="s">
        <v>503</v>
      </c>
      <c r="C84" s="3"/>
      <c r="D84" s="9" t="s">
        <v>178</v>
      </c>
      <c r="E84" s="3"/>
      <c r="F84" s="13" t="s">
        <v>465</v>
      </c>
      <c r="G84" s="68">
        <v>1</v>
      </c>
      <c r="H84" s="89">
        <v>2500</v>
      </c>
      <c r="I84" s="24">
        <f t="shared" si="11"/>
        <v>0</v>
      </c>
      <c r="J84" s="25">
        <f t="shared" si="12"/>
        <v>0</v>
      </c>
      <c r="K84" s="25"/>
      <c r="L84" s="25"/>
      <c r="M84" s="25"/>
      <c r="N84" s="47"/>
      <c r="O84" s="16"/>
      <c r="P84" s="36"/>
      <c r="Q84" s="6"/>
      <c r="S84" s="7"/>
      <c r="T84" s="2"/>
    </row>
    <row r="85" spans="1:20" ht="86.25" customHeight="1" x14ac:dyDescent="0.25">
      <c r="A85" s="18" t="s">
        <v>81</v>
      </c>
      <c r="B85" s="90" t="s">
        <v>485</v>
      </c>
      <c r="C85" s="3"/>
      <c r="D85" s="9" t="s">
        <v>166</v>
      </c>
      <c r="E85" s="3"/>
      <c r="F85" s="13" t="s">
        <v>468</v>
      </c>
      <c r="G85" s="68">
        <v>1</v>
      </c>
      <c r="H85" s="89">
        <v>3200</v>
      </c>
      <c r="I85" s="24">
        <f t="shared" si="11"/>
        <v>0</v>
      </c>
      <c r="J85" s="25">
        <f t="shared" si="12"/>
        <v>0</v>
      </c>
      <c r="K85" s="25"/>
      <c r="L85" s="25"/>
      <c r="M85" s="25"/>
      <c r="N85" s="47"/>
      <c r="O85" s="16"/>
      <c r="P85" s="36"/>
      <c r="Q85" s="6"/>
      <c r="S85" s="7"/>
      <c r="T85" s="2"/>
    </row>
    <row r="86" spans="1:20" ht="86.25" customHeight="1" x14ac:dyDescent="0.25">
      <c r="A86" s="18" t="s">
        <v>86</v>
      </c>
      <c r="B86" s="90" t="s">
        <v>504</v>
      </c>
      <c r="C86" s="3"/>
      <c r="D86" s="9" t="s">
        <v>180</v>
      </c>
      <c r="E86" s="3"/>
      <c r="F86" s="13" t="s">
        <v>462</v>
      </c>
      <c r="G86" s="68">
        <v>1</v>
      </c>
      <c r="H86" s="89">
        <v>1600</v>
      </c>
      <c r="I86" s="24">
        <f t="shared" si="11"/>
        <v>0</v>
      </c>
      <c r="J86" s="25">
        <f t="shared" si="12"/>
        <v>0</v>
      </c>
      <c r="K86" s="25"/>
      <c r="L86" s="25"/>
      <c r="M86" s="25"/>
      <c r="N86" s="47"/>
      <c r="O86" s="16"/>
      <c r="P86" s="38"/>
      <c r="Q86" s="6"/>
      <c r="S86" s="7"/>
      <c r="T86" s="2"/>
    </row>
    <row r="87" spans="1:20" ht="86.25" customHeight="1" x14ac:dyDescent="0.25">
      <c r="A87" s="18" t="s">
        <v>88</v>
      </c>
      <c r="B87" s="90" t="s">
        <v>487</v>
      </c>
      <c r="C87" s="3"/>
      <c r="D87" s="9" t="s">
        <v>179</v>
      </c>
      <c r="E87" s="3"/>
      <c r="F87" s="13" t="s">
        <v>460</v>
      </c>
      <c r="G87" s="68">
        <v>1</v>
      </c>
      <c r="H87" s="89">
        <v>3100</v>
      </c>
      <c r="I87" s="24">
        <f t="shared" si="11"/>
        <v>0</v>
      </c>
      <c r="J87" s="25">
        <f t="shared" si="12"/>
        <v>0</v>
      </c>
      <c r="K87" s="25"/>
      <c r="L87" s="25"/>
      <c r="M87" s="25"/>
      <c r="N87" s="47"/>
      <c r="O87" s="16"/>
      <c r="P87" s="36"/>
      <c r="Q87" s="6"/>
      <c r="S87" s="7"/>
      <c r="T87" s="2"/>
    </row>
    <row r="88" spans="1:20" ht="86.25" customHeight="1" x14ac:dyDescent="0.25">
      <c r="A88" s="18" t="s">
        <v>478</v>
      </c>
      <c r="B88" s="90" t="s">
        <v>488</v>
      </c>
      <c r="C88" s="3"/>
      <c r="D88" s="9" t="s">
        <v>477</v>
      </c>
      <c r="E88" s="3"/>
      <c r="F88" s="13" t="s">
        <v>476</v>
      </c>
      <c r="G88" s="68">
        <v>1</v>
      </c>
      <c r="H88" s="89">
        <v>1900</v>
      </c>
      <c r="I88" s="24">
        <f t="shared" si="11"/>
        <v>0</v>
      </c>
      <c r="J88" s="25">
        <f t="shared" si="12"/>
        <v>0</v>
      </c>
      <c r="K88" s="25"/>
      <c r="L88" s="25"/>
      <c r="M88" s="25"/>
      <c r="N88" s="47"/>
      <c r="O88" s="16"/>
      <c r="P88" s="36"/>
      <c r="Q88" s="6"/>
      <c r="S88" s="7"/>
      <c r="T88" s="2"/>
    </row>
    <row r="89" spans="1:20" ht="86.25" customHeight="1" x14ac:dyDescent="0.25">
      <c r="A89" s="18" t="s">
        <v>87</v>
      </c>
      <c r="B89" s="90" t="s">
        <v>489</v>
      </c>
      <c r="C89" s="3"/>
      <c r="D89" s="9" t="s">
        <v>180</v>
      </c>
      <c r="E89" s="3"/>
      <c r="F89" s="13" t="s">
        <v>461</v>
      </c>
      <c r="G89" s="68">
        <v>1</v>
      </c>
      <c r="H89" s="89">
        <v>2200</v>
      </c>
      <c r="I89" s="24">
        <f t="shared" si="11"/>
        <v>0</v>
      </c>
      <c r="J89" s="25">
        <f t="shared" si="12"/>
        <v>0</v>
      </c>
      <c r="K89" s="25"/>
      <c r="L89" s="25"/>
      <c r="M89" s="25"/>
      <c r="N89" s="47"/>
      <c r="O89" s="16"/>
      <c r="P89" s="36"/>
      <c r="Q89" s="6"/>
      <c r="S89" s="7"/>
      <c r="T89" s="2"/>
    </row>
    <row r="90" spans="1:20" ht="24.95" customHeight="1" thickBot="1" x14ac:dyDescent="0.3">
      <c r="A90" s="105" t="s">
        <v>134</v>
      </c>
      <c r="B90" s="106"/>
      <c r="C90" s="106"/>
      <c r="D90" s="106"/>
      <c r="E90" s="106"/>
      <c r="F90" s="106"/>
      <c r="G90" s="66"/>
      <c r="H90" s="27"/>
      <c r="I90" s="28"/>
      <c r="J90" s="29"/>
      <c r="K90" s="82" t="s">
        <v>403</v>
      </c>
      <c r="L90" s="82" t="s">
        <v>404</v>
      </c>
      <c r="M90" s="83" t="s">
        <v>338</v>
      </c>
      <c r="N90" s="26"/>
      <c r="O90" s="35"/>
      <c r="P90" s="6"/>
      <c r="Q90" s="2"/>
      <c r="S90" s="2"/>
      <c r="T90" s="2"/>
    </row>
    <row r="91" spans="1:20" ht="99.95" customHeight="1" x14ac:dyDescent="0.25">
      <c r="A91" s="18" t="s">
        <v>90</v>
      </c>
      <c r="B91" s="90" t="s">
        <v>308</v>
      </c>
      <c r="C91" s="3"/>
      <c r="D91" s="9" t="s">
        <v>167</v>
      </c>
      <c r="E91" s="3"/>
      <c r="F91" s="11" t="s">
        <v>125</v>
      </c>
      <c r="G91" s="71">
        <v>2</v>
      </c>
      <c r="H91" s="89">
        <v>600</v>
      </c>
      <c r="I91" s="24">
        <f>H91*J91</f>
        <v>0</v>
      </c>
      <c r="J91" s="25">
        <f t="shared" si="12"/>
        <v>0</v>
      </c>
      <c r="K91" s="43"/>
      <c r="L91" s="43"/>
      <c r="M91" s="43"/>
      <c r="N91" s="39"/>
      <c r="O91" s="16"/>
      <c r="P91" s="36"/>
      <c r="Q91" s="6"/>
      <c r="S91" s="7"/>
      <c r="T91" s="2"/>
    </row>
    <row r="92" spans="1:20" ht="99.95" customHeight="1" x14ac:dyDescent="0.25">
      <c r="A92" s="18" t="s">
        <v>377</v>
      </c>
      <c r="B92" s="90" t="s">
        <v>376</v>
      </c>
      <c r="C92" s="3"/>
      <c r="D92" s="9" t="s">
        <v>432</v>
      </c>
      <c r="E92" s="3"/>
      <c r="F92" s="11" t="s">
        <v>378</v>
      </c>
      <c r="G92" s="71">
        <v>1</v>
      </c>
      <c r="H92" s="89">
        <v>1200</v>
      </c>
      <c r="I92" s="24">
        <f>H92*J92</f>
        <v>0</v>
      </c>
      <c r="J92" s="25">
        <f t="shared" ref="J92" si="17">SUM(K92:O92)</f>
        <v>0</v>
      </c>
      <c r="K92" s="43"/>
      <c r="L92" s="43"/>
      <c r="M92" s="43"/>
      <c r="N92" s="25"/>
      <c r="O92" s="16"/>
      <c r="P92" s="19"/>
      <c r="T92" s="2"/>
    </row>
    <row r="93" spans="1:20" ht="110.25" customHeight="1" x14ac:dyDescent="0.25">
      <c r="A93" s="18" t="s">
        <v>89</v>
      </c>
      <c r="B93" s="90" t="s">
        <v>310</v>
      </c>
      <c r="C93" s="3"/>
      <c r="D93" s="9" t="s">
        <v>168</v>
      </c>
      <c r="E93" s="3"/>
      <c r="F93" s="11" t="s">
        <v>124</v>
      </c>
      <c r="G93" s="71">
        <v>2</v>
      </c>
      <c r="H93" s="89">
        <v>900</v>
      </c>
      <c r="I93" s="24">
        <f>H93*J93</f>
        <v>0</v>
      </c>
      <c r="J93" s="25">
        <f t="shared" si="12"/>
        <v>0</v>
      </c>
      <c r="K93" s="43"/>
      <c r="L93" s="43"/>
      <c r="M93" s="43"/>
      <c r="N93" s="25"/>
      <c r="O93" s="16"/>
      <c r="P93" s="6"/>
      <c r="Q93" s="2"/>
      <c r="S93" s="2"/>
    </row>
    <row r="94" spans="1:20" ht="28.5" customHeight="1" thickBot="1" x14ac:dyDescent="0.3">
      <c r="A94" s="105" t="s">
        <v>104</v>
      </c>
      <c r="B94" s="106"/>
      <c r="C94" s="106"/>
      <c r="D94" s="106"/>
      <c r="E94" s="106"/>
      <c r="F94" s="106"/>
      <c r="G94" s="66"/>
      <c r="H94" s="27"/>
      <c r="I94" s="28"/>
      <c r="J94" s="29"/>
      <c r="K94" s="82" t="s">
        <v>403</v>
      </c>
      <c r="L94" s="82" t="s">
        <v>404</v>
      </c>
      <c r="M94" s="83" t="s">
        <v>338</v>
      </c>
      <c r="N94" s="26"/>
      <c r="O94" s="35"/>
      <c r="P94" s="6"/>
      <c r="Q94" s="2"/>
      <c r="S94" s="2"/>
    </row>
    <row r="95" spans="1:20" ht="99.95" customHeight="1" x14ac:dyDescent="0.25">
      <c r="A95" s="18" t="s">
        <v>91</v>
      </c>
      <c r="B95" s="90" t="s">
        <v>311</v>
      </c>
      <c r="C95" s="3"/>
      <c r="D95" s="9" t="s">
        <v>182</v>
      </c>
      <c r="E95" s="3"/>
      <c r="F95" s="11" t="s">
        <v>127</v>
      </c>
      <c r="G95" s="71">
        <v>1</v>
      </c>
      <c r="H95" s="89">
        <v>1700</v>
      </c>
      <c r="I95" s="24">
        <f>H95*J95</f>
        <v>0</v>
      </c>
      <c r="J95" s="25">
        <f t="shared" si="12"/>
        <v>0</v>
      </c>
      <c r="K95" s="43"/>
      <c r="L95" s="43"/>
      <c r="M95" s="43"/>
      <c r="N95" s="25"/>
      <c r="O95" s="16"/>
      <c r="P95" s="19"/>
    </row>
    <row r="96" spans="1:20" ht="99.95" customHeight="1" x14ac:dyDescent="0.25">
      <c r="A96" s="18" t="s">
        <v>92</v>
      </c>
      <c r="B96" s="90" t="s">
        <v>312</v>
      </c>
      <c r="C96" s="3"/>
      <c r="D96" s="9" t="s">
        <v>183</v>
      </c>
      <c r="E96" s="3"/>
      <c r="F96" s="11" t="s">
        <v>128</v>
      </c>
      <c r="G96" s="71">
        <v>1</v>
      </c>
      <c r="H96" s="89">
        <v>1200</v>
      </c>
      <c r="I96" s="24">
        <f>H96*J96</f>
        <v>0</v>
      </c>
      <c r="J96" s="25">
        <f t="shared" si="12"/>
        <v>0</v>
      </c>
      <c r="K96" s="43"/>
      <c r="L96" s="43"/>
      <c r="M96" s="43"/>
      <c r="N96" s="25"/>
      <c r="O96" s="16"/>
      <c r="P96" s="19"/>
    </row>
    <row r="97" spans="1:16" ht="99.95" customHeight="1" x14ac:dyDescent="0.25">
      <c r="A97" s="18" t="s">
        <v>93</v>
      </c>
      <c r="B97" s="90" t="s">
        <v>313</v>
      </c>
      <c r="C97" s="3"/>
      <c r="D97" s="9" t="s">
        <v>184</v>
      </c>
      <c r="E97" s="3"/>
      <c r="F97" s="11" t="s">
        <v>129</v>
      </c>
      <c r="G97" s="71">
        <v>1</v>
      </c>
      <c r="H97" s="89">
        <v>900</v>
      </c>
      <c r="I97" s="24">
        <f>H97*J97</f>
        <v>0</v>
      </c>
      <c r="J97" s="25">
        <f t="shared" si="12"/>
        <v>0</v>
      </c>
      <c r="K97" s="43"/>
      <c r="L97" s="43"/>
      <c r="M97" s="43"/>
      <c r="N97" s="25"/>
      <c r="O97" s="16"/>
      <c r="P97" s="19"/>
    </row>
    <row r="98" spans="1:16" ht="99.95" customHeight="1" x14ac:dyDescent="0.25">
      <c r="A98" s="18" t="s">
        <v>94</v>
      </c>
      <c r="B98" s="90" t="s">
        <v>314</v>
      </c>
      <c r="C98" s="3"/>
      <c r="D98" s="9" t="s">
        <v>185</v>
      </c>
      <c r="E98" s="3"/>
      <c r="F98" s="11" t="s">
        <v>130</v>
      </c>
      <c r="G98" s="71">
        <v>1</v>
      </c>
      <c r="H98" s="89">
        <v>2300</v>
      </c>
      <c r="I98" s="24">
        <f>H98*J98</f>
        <v>0</v>
      </c>
      <c r="J98" s="25">
        <f t="shared" si="12"/>
        <v>0</v>
      </c>
      <c r="K98" s="43"/>
      <c r="L98" s="43"/>
      <c r="M98" s="43"/>
      <c r="N98" s="25"/>
      <c r="O98" s="16"/>
      <c r="P98" s="19"/>
    </row>
    <row r="99" spans="1:16" ht="96" customHeight="1" x14ac:dyDescent="0.25">
      <c r="A99" s="18" t="s">
        <v>95</v>
      </c>
      <c r="B99" s="90" t="s">
        <v>315</v>
      </c>
      <c r="C99" s="3"/>
      <c r="D99" s="9" t="s">
        <v>186</v>
      </c>
      <c r="E99" s="3"/>
      <c r="F99" s="11" t="s">
        <v>131</v>
      </c>
      <c r="G99" s="71">
        <v>1</v>
      </c>
      <c r="H99" s="89">
        <v>1900</v>
      </c>
      <c r="I99" s="24">
        <f>H99*J99</f>
        <v>0</v>
      </c>
      <c r="J99" s="25">
        <f t="shared" si="12"/>
        <v>0</v>
      </c>
      <c r="K99" s="43"/>
      <c r="L99" s="43"/>
      <c r="M99" s="43"/>
      <c r="N99" s="25"/>
      <c r="O99" s="16"/>
      <c r="P99" s="19"/>
    </row>
    <row r="100" spans="1:16" ht="30" customHeight="1" thickBot="1" x14ac:dyDescent="0.3">
      <c r="A100" s="105" t="s">
        <v>105</v>
      </c>
      <c r="B100" s="106"/>
      <c r="C100" s="106"/>
      <c r="D100" s="106"/>
      <c r="E100" s="106"/>
      <c r="F100" s="106"/>
      <c r="G100" s="66"/>
      <c r="H100" s="27"/>
      <c r="I100" s="28"/>
      <c r="J100" s="29"/>
      <c r="K100" s="29"/>
      <c r="L100" s="26"/>
      <c r="M100" s="26"/>
      <c r="N100" s="83" t="s">
        <v>304</v>
      </c>
      <c r="O100" s="35"/>
      <c r="P100" s="19"/>
    </row>
    <row r="101" spans="1:16" ht="70.5" customHeight="1" x14ac:dyDescent="0.25">
      <c r="A101" s="18" t="s">
        <v>96</v>
      </c>
      <c r="B101" s="90" t="s">
        <v>316</v>
      </c>
      <c r="C101" s="3"/>
      <c r="D101" s="9" t="s">
        <v>169</v>
      </c>
      <c r="E101" s="3"/>
      <c r="F101" s="40" t="s">
        <v>132</v>
      </c>
      <c r="G101" s="72">
        <v>10</v>
      </c>
      <c r="H101" s="89">
        <v>900</v>
      </c>
      <c r="I101" s="24">
        <f>H101*J101</f>
        <v>0</v>
      </c>
      <c r="J101" s="25">
        <f t="shared" si="12"/>
        <v>0</v>
      </c>
      <c r="K101" s="25"/>
      <c r="L101" s="25"/>
      <c r="M101" s="25"/>
      <c r="N101" s="43"/>
      <c r="O101" s="16"/>
      <c r="P101" s="19"/>
    </row>
    <row r="102" spans="1:16" ht="70.5" customHeight="1" x14ac:dyDescent="0.25">
      <c r="A102" s="18" t="s">
        <v>97</v>
      </c>
      <c r="B102" s="90" t="s">
        <v>317</v>
      </c>
      <c r="C102" s="3"/>
      <c r="D102" s="9" t="s">
        <v>98</v>
      </c>
      <c r="E102" s="3"/>
      <c r="F102" s="22" t="s">
        <v>470</v>
      </c>
      <c r="G102" s="72">
        <v>10</v>
      </c>
      <c r="H102" s="89">
        <v>600</v>
      </c>
      <c r="I102" s="24">
        <f>H102*J102</f>
        <v>0</v>
      </c>
      <c r="J102" s="25">
        <f t="shared" si="12"/>
        <v>0</v>
      </c>
      <c r="K102" s="25"/>
      <c r="L102" s="25"/>
      <c r="M102" s="25"/>
      <c r="N102" s="43"/>
      <c r="O102" s="16"/>
      <c r="P102" s="19"/>
    </row>
    <row r="103" spans="1:16" ht="70.5" customHeight="1" x14ac:dyDescent="0.25">
      <c r="A103" s="18" t="s">
        <v>99</v>
      </c>
      <c r="B103" s="90" t="s">
        <v>318</v>
      </c>
      <c r="C103" s="3"/>
      <c r="D103" s="9" t="s">
        <v>170</v>
      </c>
      <c r="E103" s="3"/>
      <c r="F103" s="22" t="s">
        <v>471</v>
      </c>
      <c r="G103" s="72">
        <v>10</v>
      </c>
      <c r="H103" s="89">
        <v>600</v>
      </c>
      <c r="I103" s="24">
        <f>H103*J103</f>
        <v>0</v>
      </c>
      <c r="J103" s="25">
        <f t="shared" si="12"/>
        <v>0</v>
      </c>
      <c r="K103" s="25"/>
      <c r="L103" s="25"/>
      <c r="M103" s="25"/>
      <c r="N103" s="43"/>
      <c r="O103" s="16"/>
      <c r="P103" s="19"/>
    </row>
    <row r="104" spans="1:16" ht="70.5" customHeight="1" x14ac:dyDescent="0.25">
      <c r="A104" s="18" t="s">
        <v>100</v>
      </c>
      <c r="B104" s="90" t="s">
        <v>319</v>
      </c>
      <c r="C104" s="3"/>
      <c r="D104" s="9" t="s">
        <v>171</v>
      </c>
      <c r="E104" s="3"/>
      <c r="F104" s="22" t="s">
        <v>472</v>
      </c>
      <c r="G104" s="72">
        <v>10</v>
      </c>
      <c r="H104" s="89">
        <v>700</v>
      </c>
      <c r="I104" s="24">
        <f>H104*J104</f>
        <v>0</v>
      </c>
      <c r="J104" s="25">
        <f t="shared" si="12"/>
        <v>0</v>
      </c>
      <c r="K104" s="25"/>
      <c r="L104" s="25"/>
      <c r="M104" s="25"/>
      <c r="N104" s="43"/>
      <c r="O104" s="16"/>
      <c r="P104" s="19"/>
    </row>
    <row r="105" spans="1:16" ht="70.5" customHeight="1" x14ac:dyDescent="0.25">
      <c r="A105" s="18" t="s">
        <v>135</v>
      </c>
      <c r="B105" s="90" t="s">
        <v>320</v>
      </c>
      <c r="C105" s="3"/>
      <c r="D105" s="9" t="s">
        <v>187</v>
      </c>
      <c r="E105" s="3"/>
      <c r="F105" s="13" t="s">
        <v>121</v>
      </c>
      <c r="G105" s="72">
        <v>10</v>
      </c>
      <c r="H105" s="89">
        <v>300</v>
      </c>
      <c r="I105" s="24">
        <f>H105*J105</f>
        <v>0</v>
      </c>
      <c r="J105" s="25">
        <f t="shared" si="12"/>
        <v>0</v>
      </c>
      <c r="K105" s="25"/>
      <c r="L105" s="25"/>
      <c r="M105" s="25"/>
      <c r="N105" s="43"/>
      <c r="O105" s="16"/>
      <c r="P105" s="19"/>
    </row>
    <row r="106" spans="1:16" ht="30" customHeight="1" thickBot="1" x14ac:dyDescent="0.3">
      <c r="A106" s="105" t="s">
        <v>220</v>
      </c>
      <c r="B106" s="106"/>
      <c r="C106" s="106"/>
      <c r="D106" s="106"/>
      <c r="E106" s="106"/>
      <c r="F106" s="106"/>
      <c r="G106" s="66"/>
      <c r="H106" s="27"/>
      <c r="I106" s="28"/>
      <c r="J106" s="29"/>
      <c r="K106" s="26"/>
      <c r="L106" s="26"/>
      <c r="M106" s="26"/>
      <c r="N106" s="26"/>
      <c r="O106" s="84" t="s">
        <v>345</v>
      </c>
      <c r="P106" s="19"/>
    </row>
    <row r="107" spans="1:16" ht="79.5" customHeight="1" x14ac:dyDescent="0.25">
      <c r="A107" s="18" t="s">
        <v>221</v>
      </c>
      <c r="B107" s="90" t="s">
        <v>321</v>
      </c>
      <c r="C107" s="3"/>
      <c r="D107" s="9" t="s">
        <v>222</v>
      </c>
      <c r="E107" s="3"/>
      <c r="F107" s="22" t="s">
        <v>223</v>
      </c>
      <c r="G107" s="65">
        <v>5</v>
      </c>
      <c r="H107" s="89">
        <v>500</v>
      </c>
      <c r="I107" s="24">
        <f t="shared" ref="I107:I132" si="18">H107*J107</f>
        <v>0</v>
      </c>
      <c r="J107" s="25">
        <f t="shared" si="12"/>
        <v>0</v>
      </c>
      <c r="K107" s="25"/>
      <c r="L107" s="25"/>
      <c r="M107" s="25"/>
      <c r="N107" s="25"/>
      <c r="O107" s="46"/>
      <c r="P107" s="19"/>
    </row>
    <row r="108" spans="1:16" ht="64.5" customHeight="1" x14ac:dyDescent="0.25">
      <c r="A108" s="18" t="s">
        <v>224</v>
      </c>
      <c r="B108" s="90" t="s">
        <v>322</v>
      </c>
      <c r="C108" s="3"/>
      <c r="D108" s="9" t="s">
        <v>225</v>
      </c>
      <c r="E108" s="3"/>
      <c r="F108" s="22" t="s">
        <v>223</v>
      </c>
      <c r="G108" s="65">
        <v>5</v>
      </c>
      <c r="H108" s="89">
        <v>800</v>
      </c>
      <c r="I108" s="24">
        <f t="shared" si="18"/>
        <v>0</v>
      </c>
      <c r="J108" s="25">
        <f t="shared" si="12"/>
        <v>0</v>
      </c>
      <c r="K108" s="25"/>
      <c r="L108" s="25"/>
      <c r="M108" s="25"/>
      <c r="N108" s="25"/>
      <c r="O108" s="46"/>
      <c r="P108" s="19"/>
    </row>
    <row r="109" spans="1:16" ht="75" customHeight="1" x14ac:dyDescent="0.25">
      <c r="A109" s="18" t="s">
        <v>226</v>
      </c>
      <c r="B109" s="90" t="s">
        <v>227</v>
      </c>
      <c r="C109" s="3"/>
      <c r="D109" s="12" t="s">
        <v>228</v>
      </c>
      <c r="E109" s="3"/>
      <c r="F109" s="22" t="s">
        <v>229</v>
      </c>
      <c r="G109" s="65">
        <v>1</v>
      </c>
      <c r="H109" s="89">
        <v>1800</v>
      </c>
      <c r="I109" s="24">
        <f t="shared" si="18"/>
        <v>0</v>
      </c>
      <c r="J109" s="25">
        <f t="shared" si="12"/>
        <v>0</v>
      </c>
      <c r="K109" s="25"/>
      <c r="L109" s="25"/>
      <c r="M109" s="25"/>
      <c r="N109" s="25"/>
      <c r="O109" s="46"/>
      <c r="P109" s="19"/>
    </row>
    <row r="110" spans="1:16" ht="75" customHeight="1" x14ac:dyDescent="0.25">
      <c r="A110" s="18" t="s">
        <v>230</v>
      </c>
      <c r="B110" s="90" t="s">
        <v>231</v>
      </c>
      <c r="C110" s="3"/>
      <c r="D110" s="9" t="s">
        <v>232</v>
      </c>
      <c r="E110" s="3"/>
      <c r="F110" s="22" t="s">
        <v>233</v>
      </c>
      <c r="G110" s="65">
        <v>1</v>
      </c>
      <c r="H110" s="89">
        <v>2500</v>
      </c>
      <c r="I110" s="24">
        <f t="shared" si="18"/>
        <v>0</v>
      </c>
      <c r="J110" s="25">
        <f t="shared" si="12"/>
        <v>0</v>
      </c>
      <c r="K110" s="25"/>
      <c r="L110" s="25"/>
      <c r="M110" s="25"/>
      <c r="N110" s="25"/>
      <c r="O110" s="46"/>
      <c r="P110" s="19"/>
    </row>
    <row r="111" spans="1:16" ht="75" customHeight="1" x14ac:dyDescent="0.25">
      <c r="A111" s="18" t="s">
        <v>234</v>
      </c>
      <c r="B111" s="90" t="s">
        <v>235</v>
      </c>
      <c r="C111" s="3"/>
      <c r="D111" s="9" t="s">
        <v>236</v>
      </c>
      <c r="E111" s="3"/>
      <c r="F111" s="13" t="s">
        <v>237</v>
      </c>
      <c r="G111" s="68">
        <v>1</v>
      </c>
      <c r="H111" s="89">
        <v>3200</v>
      </c>
      <c r="I111" s="24">
        <f t="shared" si="18"/>
        <v>0</v>
      </c>
      <c r="J111" s="25">
        <f t="shared" si="12"/>
        <v>0</v>
      </c>
      <c r="K111" s="25"/>
      <c r="L111" s="25"/>
      <c r="M111" s="25"/>
      <c r="N111" s="25"/>
      <c r="O111" s="46"/>
      <c r="P111" s="19"/>
    </row>
    <row r="112" spans="1:16" ht="75" customHeight="1" x14ac:dyDescent="0.25">
      <c r="A112" s="18" t="s">
        <v>238</v>
      </c>
      <c r="B112" s="90" t="s">
        <v>239</v>
      </c>
      <c r="C112" s="3"/>
      <c r="D112" s="9" t="s">
        <v>240</v>
      </c>
      <c r="E112" s="3"/>
      <c r="F112" s="22" t="s">
        <v>241</v>
      </c>
      <c r="G112" s="65">
        <v>5</v>
      </c>
      <c r="H112" s="89">
        <v>700</v>
      </c>
      <c r="I112" s="24">
        <f t="shared" si="18"/>
        <v>0</v>
      </c>
      <c r="J112" s="25">
        <f t="shared" si="12"/>
        <v>0</v>
      </c>
      <c r="K112" s="25"/>
      <c r="L112" s="25"/>
      <c r="M112" s="25"/>
      <c r="N112" s="25"/>
      <c r="O112" s="46"/>
      <c r="P112" s="19"/>
    </row>
    <row r="113" spans="1:16" ht="75" customHeight="1" x14ac:dyDescent="0.25">
      <c r="A113" s="18" t="s">
        <v>242</v>
      </c>
      <c r="B113" s="90" t="s">
        <v>243</v>
      </c>
      <c r="C113" s="3"/>
      <c r="D113" s="9" t="s">
        <v>244</v>
      </c>
      <c r="E113" s="3"/>
      <c r="F113" s="22" t="s">
        <v>241</v>
      </c>
      <c r="G113" s="65">
        <v>5</v>
      </c>
      <c r="H113" s="89">
        <v>700</v>
      </c>
      <c r="I113" s="24">
        <f t="shared" si="18"/>
        <v>0</v>
      </c>
      <c r="J113" s="25">
        <f t="shared" si="12"/>
        <v>0</v>
      </c>
      <c r="K113" s="25"/>
      <c r="L113" s="25"/>
      <c r="M113" s="25"/>
      <c r="N113" s="25"/>
      <c r="O113" s="46"/>
      <c r="P113" s="19"/>
    </row>
    <row r="114" spans="1:16" ht="75" customHeight="1" x14ac:dyDescent="0.25">
      <c r="A114" s="18" t="s">
        <v>245</v>
      </c>
      <c r="B114" s="90" t="s">
        <v>246</v>
      </c>
      <c r="C114" s="3"/>
      <c r="D114" s="9" t="s">
        <v>247</v>
      </c>
      <c r="E114" s="3"/>
      <c r="F114" s="22" t="s">
        <v>241</v>
      </c>
      <c r="G114" s="65">
        <v>5</v>
      </c>
      <c r="H114" s="89">
        <v>600</v>
      </c>
      <c r="I114" s="24">
        <f t="shared" si="18"/>
        <v>0</v>
      </c>
      <c r="J114" s="25">
        <f t="shared" si="12"/>
        <v>0</v>
      </c>
      <c r="K114" s="25"/>
      <c r="L114" s="25"/>
      <c r="M114" s="25"/>
      <c r="N114" s="25"/>
      <c r="O114" s="46"/>
      <c r="P114" s="19"/>
    </row>
    <row r="115" spans="1:16" ht="75" customHeight="1" x14ac:dyDescent="0.25">
      <c r="A115" s="18" t="s">
        <v>248</v>
      </c>
      <c r="B115" s="94" t="s">
        <v>249</v>
      </c>
      <c r="C115" s="3"/>
      <c r="D115" s="41" t="s">
        <v>247</v>
      </c>
      <c r="E115" s="3"/>
      <c r="F115" s="22" t="s">
        <v>241</v>
      </c>
      <c r="G115" s="65">
        <v>5</v>
      </c>
      <c r="H115" s="89">
        <v>600</v>
      </c>
      <c r="I115" s="24">
        <f t="shared" si="18"/>
        <v>0</v>
      </c>
      <c r="J115" s="25">
        <f t="shared" si="12"/>
        <v>0</v>
      </c>
      <c r="K115" s="25"/>
      <c r="L115" s="25"/>
      <c r="M115" s="25"/>
      <c r="N115" s="25"/>
      <c r="O115" s="46"/>
      <c r="P115" s="19"/>
    </row>
    <row r="116" spans="1:16" ht="75" customHeight="1" x14ac:dyDescent="0.25">
      <c r="A116" s="18" t="s">
        <v>250</v>
      </c>
      <c r="B116" s="94" t="s">
        <v>251</v>
      </c>
      <c r="C116" s="3"/>
      <c r="D116" s="41" t="s">
        <v>247</v>
      </c>
      <c r="E116" s="3"/>
      <c r="F116" s="22" t="s">
        <v>241</v>
      </c>
      <c r="G116" s="65">
        <v>5</v>
      </c>
      <c r="H116" s="89">
        <v>700</v>
      </c>
      <c r="I116" s="24">
        <f t="shared" si="18"/>
        <v>0</v>
      </c>
      <c r="J116" s="25">
        <f t="shared" si="12"/>
        <v>0</v>
      </c>
      <c r="K116" s="25"/>
      <c r="L116" s="25"/>
      <c r="M116" s="25"/>
      <c r="N116" s="25"/>
      <c r="O116" s="46"/>
      <c r="P116" s="19"/>
    </row>
    <row r="117" spans="1:16" ht="75" customHeight="1" x14ac:dyDescent="0.25">
      <c r="A117" s="18" t="s">
        <v>252</v>
      </c>
      <c r="B117" s="90" t="s">
        <v>323</v>
      </c>
      <c r="C117" s="3"/>
      <c r="D117" s="41" t="s">
        <v>253</v>
      </c>
      <c r="E117" s="3"/>
      <c r="F117" s="22" t="s">
        <v>254</v>
      </c>
      <c r="G117" s="65">
        <v>1</v>
      </c>
      <c r="H117" s="89">
        <v>1300</v>
      </c>
      <c r="I117" s="24">
        <f t="shared" si="18"/>
        <v>0</v>
      </c>
      <c r="J117" s="25">
        <f t="shared" si="12"/>
        <v>0</v>
      </c>
      <c r="K117" s="25"/>
      <c r="L117" s="25"/>
      <c r="M117" s="25"/>
      <c r="N117" s="25"/>
      <c r="O117" s="46"/>
      <c r="P117" s="19"/>
    </row>
    <row r="118" spans="1:16" ht="75" customHeight="1" x14ac:dyDescent="0.25">
      <c r="A118" s="18" t="s">
        <v>255</v>
      </c>
      <c r="B118" s="90" t="s">
        <v>324</v>
      </c>
      <c r="C118" s="3"/>
      <c r="D118" s="41" t="s">
        <v>253</v>
      </c>
      <c r="E118" s="3"/>
      <c r="F118" s="22" t="s">
        <v>254</v>
      </c>
      <c r="G118" s="65">
        <v>1</v>
      </c>
      <c r="H118" s="89">
        <v>1200</v>
      </c>
      <c r="I118" s="24">
        <f t="shared" si="18"/>
        <v>0</v>
      </c>
      <c r="J118" s="25">
        <f t="shared" si="12"/>
        <v>0</v>
      </c>
      <c r="K118" s="25"/>
      <c r="L118" s="25"/>
      <c r="M118" s="25"/>
      <c r="N118" s="25"/>
      <c r="O118" s="46"/>
      <c r="P118" s="19"/>
    </row>
    <row r="119" spans="1:16" ht="75" customHeight="1" x14ac:dyDescent="0.25">
      <c r="A119" s="18" t="s">
        <v>256</v>
      </c>
      <c r="B119" s="90" t="s">
        <v>325</v>
      </c>
      <c r="C119" s="3"/>
      <c r="D119" s="41" t="s">
        <v>257</v>
      </c>
      <c r="E119" s="3"/>
      <c r="F119" s="22" t="s">
        <v>254</v>
      </c>
      <c r="G119" s="65">
        <v>1</v>
      </c>
      <c r="H119" s="89">
        <v>1000</v>
      </c>
      <c r="I119" s="24">
        <f t="shared" si="18"/>
        <v>0</v>
      </c>
      <c r="J119" s="25">
        <f t="shared" si="12"/>
        <v>0</v>
      </c>
      <c r="K119" s="25"/>
      <c r="L119" s="25"/>
      <c r="M119" s="25"/>
      <c r="N119" s="25"/>
      <c r="O119" s="46"/>
      <c r="P119" s="19"/>
    </row>
    <row r="120" spans="1:16" ht="75" customHeight="1" x14ac:dyDescent="0.25">
      <c r="A120" s="18" t="s">
        <v>258</v>
      </c>
      <c r="B120" s="90" t="s">
        <v>326</v>
      </c>
      <c r="C120" s="3"/>
      <c r="D120" s="41" t="s">
        <v>257</v>
      </c>
      <c r="E120" s="3"/>
      <c r="F120" s="22" t="s">
        <v>254</v>
      </c>
      <c r="G120" s="65">
        <v>1</v>
      </c>
      <c r="H120" s="89">
        <v>1100</v>
      </c>
      <c r="I120" s="24">
        <f t="shared" si="18"/>
        <v>0</v>
      </c>
      <c r="J120" s="25">
        <f t="shared" si="12"/>
        <v>0</v>
      </c>
      <c r="K120" s="25"/>
      <c r="L120" s="25"/>
      <c r="M120" s="25"/>
      <c r="N120" s="25"/>
      <c r="O120" s="46"/>
      <c r="P120" s="19"/>
    </row>
    <row r="121" spans="1:16" ht="60" customHeight="1" x14ac:dyDescent="0.25">
      <c r="A121" s="18" t="s">
        <v>259</v>
      </c>
      <c r="B121" s="90" t="s">
        <v>327</v>
      </c>
      <c r="C121" s="3"/>
      <c r="D121" s="9" t="s">
        <v>260</v>
      </c>
      <c r="E121" s="3"/>
      <c r="F121" s="40" t="s">
        <v>261</v>
      </c>
      <c r="G121" s="72">
        <v>5</v>
      </c>
      <c r="H121" s="89">
        <v>300</v>
      </c>
      <c r="I121" s="24">
        <f t="shared" si="18"/>
        <v>0</v>
      </c>
      <c r="J121" s="25">
        <f t="shared" si="12"/>
        <v>0</v>
      </c>
      <c r="K121" s="25"/>
      <c r="L121" s="25"/>
      <c r="M121" s="25"/>
      <c r="N121" s="25"/>
      <c r="O121" s="46"/>
      <c r="P121" s="19"/>
    </row>
    <row r="122" spans="1:16" ht="60" customHeight="1" x14ac:dyDescent="0.25">
      <c r="A122" s="18" t="s">
        <v>262</v>
      </c>
      <c r="B122" s="90" t="s">
        <v>328</v>
      </c>
      <c r="C122" s="3"/>
      <c r="D122" s="9" t="s">
        <v>263</v>
      </c>
      <c r="E122" s="3"/>
      <c r="F122" s="40" t="s">
        <v>261</v>
      </c>
      <c r="G122" s="72">
        <v>5</v>
      </c>
      <c r="H122" s="89">
        <v>300</v>
      </c>
      <c r="I122" s="24">
        <f t="shared" si="18"/>
        <v>0</v>
      </c>
      <c r="J122" s="25">
        <f t="shared" si="12"/>
        <v>0</v>
      </c>
      <c r="K122" s="25"/>
      <c r="L122" s="25"/>
      <c r="M122" s="25"/>
      <c r="N122" s="25"/>
      <c r="O122" s="46"/>
      <c r="P122" s="19"/>
    </row>
    <row r="123" spans="1:16" ht="75" customHeight="1" x14ac:dyDescent="0.25">
      <c r="A123" s="18" t="s">
        <v>264</v>
      </c>
      <c r="B123" s="90" t="s">
        <v>329</v>
      </c>
      <c r="C123" s="3"/>
      <c r="D123" s="9" t="s">
        <v>265</v>
      </c>
      <c r="E123" s="3"/>
      <c r="F123" s="22" t="s">
        <v>266</v>
      </c>
      <c r="G123" s="65">
        <v>5</v>
      </c>
      <c r="H123" s="89">
        <v>600</v>
      </c>
      <c r="I123" s="24">
        <f t="shared" si="18"/>
        <v>0</v>
      </c>
      <c r="J123" s="25">
        <f t="shared" si="12"/>
        <v>0</v>
      </c>
      <c r="K123" s="25"/>
      <c r="L123" s="25"/>
      <c r="M123" s="25"/>
      <c r="N123" s="25"/>
      <c r="O123" s="46"/>
      <c r="P123" s="19"/>
    </row>
    <row r="124" spans="1:16" ht="75" customHeight="1" x14ac:dyDescent="0.25">
      <c r="A124" s="18" t="s">
        <v>267</v>
      </c>
      <c r="B124" s="90" t="s">
        <v>330</v>
      </c>
      <c r="C124" s="3"/>
      <c r="D124" s="9" t="s">
        <v>268</v>
      </c>
      <c r="E124" s="3"/>
      <c r="F124" s="22" t="s">
        <v>266</v>
      </c>
      <c r="G124" s="65">
        <v>5</v>
      </c>
      <c r="H124" s="89">
        <v>1000</v>
      </c>
      <c r="I124" s="24">
        <f t="shared" si="18"/>
        <v>0</v>
      </c>
      <c r="J124" s="25">
        <f t="shared" si="12"/>
        <v>0</v>
      </c>
      <c r="K124" s="25"/>
      <c r="L124" s="25"/>
      <c r="M124" s="25"/>
      <c r="N124" s="25"/>
      <c r="O124" s="46"/>
      <c r="P124" s="19"/>
    </row>
    <row r="125" spans="1:16" ht="75" customHeight="1" x14ac:dyDescent="0.25">
      <c r="A125" s="18" t="s">
        <v>269</v>
      </c>
      <c r="B125" s="90" t="s">
        <v>331</v>
      </c>
      <c r="C125" s="3"/>
      <c r="D125" s="9" t="s">
        <v>270</v>
      </c>
      <c r="E125" s="3"/>
      <c r="F125" s="22" t="s">
        <v>271</v>
      </c>
      <c r="G125" s="65">
        <v>1</v>
      </c>
      <c r="H125" s="89">
        <v>300</v>
      </c>
      <c r="I125" s="24">
        <f t="shared" si="18"/>
        <v>0</v>
      </c>
      <c r="J125" s="25">
        <f t="shared" si="12"/>
        <v>0</v>
      </c>
      <c r="K125" s="25"/>
      <c r="L125" s="25"/>
      <c r="M125" s="25"/>
      <c r="N125" s="25"/>
      <c r="O125" s="46"/>
      <c r="P125" s="19"/>
    </row>
    <row r="126" spans="1:16" ht="75" customHeight="1" x14ac:dyDescent="0.25">
      <c r="A126" s="18" t="s">
        <v>272</v>
      </c>
      <c r="B126" s="90" t="s">
        <v>332</v>
      </c>
      <c r="C126" s="3"/>
      <c r="D126" s="9" t="s">
        <v>273</v>
      </c>
      <c r="E126" s="3"/>
      <c r="F126" s="22" t="s">
        <v>271</v>
      </c>
      <c r="G126" s="65">
        <v>1</v>
      </c>
      <c r="H126" s="89">
        <v>300</v>
      </c>
      <c r="I126" s="24">
        <f t="shared" si="18"/>
        <v>0</v>
      </c>
      <c r="J126" s="25">
        <f t="shared" si="12"/>
        <v>0</v>
      </c>
      <c r="K126" s="25"/>
      <c r="L126" s="25"/>
      <c r="M126" s="25"/>
      <c r="N126" s="25"/>
      <c r="O126" s="46"/>
      <c r="P126" s="19"/>
    </row>
    <row r="127" spans="1:16" ht="61.5" customHeight="1" x14ac:dyDescent="0.25">
      <c r="A127" s="18" t="s">
        <v>274</v>
      </c>
      <c r="B127" s="90" t="s">
        <v>333</v>
      </c>
      <c r="C127" s="3"/>
      <c r="D127" s="9" t="s">
        <v>275</v>
      </c>
      <c r="E127" s="3"/>
      <c r="F127" s="22" t="s">
        <v>276</v>
      </c>
      <c r="G127" s="65">
        <v>5</v>
      </c>
      <c r="H127" s="89">
        <v>300</v>
      </c>
      <c r="I127" s="24">
        <f t="shared" si="18"/>
        <v>0</v>
      </c>
      <c r="J127" s="25">
        <f t="shared" si="12"/>
        <v>0</v>
      </c>
      <c r="K127" s="25"/>
      <c r="L127" s="25"/>
      <c r="M127" s="25"/>
      <c r="N127" s="25"/>
      <c r="O127" s="46"/>
      <c r="P127" s="19"/>
    </row>
    <row r="128" spans="1:16" ht="61.5" customHeight="1" x14ac:dyDescent="0.25">
      <c r="A128" s="18" t="s">
        <v>277</v>
      </c>
      <c r="B128" s="90" t="s">
        <v>334</v>
      </c>
      <c r="C128" s="3"/>
      <c r="D128" s="9" t="s">
        <v>278</v>
      </c>
      <c r="E128" s="3"/>
      <c r="F128" s="22" t="s">
        <v>276</v>
      </c>
      <c r="G128" s="65">
        <v>5</v>
      </c>
      <c r="H128" s="89">
        <v>500</v>
      </c>
      <c r="I128" s="24">
        <f t="shared" si="18"/>
        <v>0</v>
      </c>
      <c r="J128" s="25">
        <f t="shared" si="12"/>
        <v>0</v>
      </c>
      <c r="K128" s="25"/>
      <c r="L128" s="25"/>
      <c r="M128" s="25"/>
      <c r="N128" s="25"/>
      <c r="O128" s="46"/>
      <c r="P128" s="19"/>
    </row>
    <row r="129" spans="1:16" ht="61.5" customHeight="1" x14ac:dyDescent="0.25">
      <c r="A129" s="18" t="s">
        <v>279</v>
      </c>
      <c r="B129" s="90" t="s">
        <v>335</v>
      </c>
      <c r="C129" s="3"/>
      <c r="D129" s="9" t="s">
        <v>280</v>
      </c>
      <c r="E129" s="3"/>
      <c r="F129" s="22" t="s">
        <v>276</v>
      </c>
      <c r="G129" s="65">
        <v>5</v>
      </c>
      <c r="H129" s="89">
        <v>800</v>
      </c>
      <c r="I129" s="24">
        <f t="shared" si="18"/>
        <v>0</v>
      </c>
      <c r="J129" s="25">
        <f t="shared" si="12"/>
        <v>0</v>
      </c>
      <c r="K129" s="25"/>
      <c r="L129" s="25"/>
      <c r="M129" s="25"/>
      <c r="N129" s="25"/>
      <c r="O129" s="46"/>
      <c r="P129" s="19"/>
    </row>
    <row r="130" spans="1:16" ht="61.5" customHeight="1" x14ac:dyDescent="0.25">
      <c r="A130" s="18" t="s">
        <v>281</v>
      </c>
      <c r="B130" s="90" t="s">
        <v>336</v>
      </c>
      <c r="C130" s="3"/>
      <c r="D130" s="9" t="s">
        <v>282</v>
      </c>
      <c r="E130" s="3"/>
      <c r="F130" s="22" t="s">
        <v>276</v>
      </c>
      <c r="G130" s="65">
        <v>5</v>
      </c>
      <c r="H130" s="89">
        <v>900</v>
      </c>
      <c r="I130" s="24">
        <f t="shared" si="18"/>
        <v>0</v>
      </c>
      <c r="J130" s="25">
        <f t="shared" si="12"/>
        <v>0</v>
      </c>
      <c r="K130" s="25"/>
      <c r="L130" s="25"/>
      <c r="M130" s="25"/>
      <c r="N130" s="25"/>
      <c r="O130" s="46"/>
      <c r="P130" s="19"/>
    </row>
    <row r="131" spans="1:16" ht="75" customHeight="1" x14ac:dyDescent="0.25">
      <c r="A131" s="18" t="s">
        <v>283</v>
      </c>
      <c r="B131" s="90" t="s">
        <v>284</v>
      </c>
      <c r="C131" s="3"/>
      <c r="D131" s="9" t="s">
        <v>285</v>
      </c>
      <c r="E131" s="3"/>
      <c r="F131" s="22" t="s">
        <v>286</v>
      </c>
      <c r="G131" s="65">
        <v>1</v>
      </c>
      <c r="H131" s="89">
        <v>1400</v>
      </c>
      <c r="I131" s="24">
        <f t="shared" si="18"/>
        <v>0</v>
      </c>
      <c r="J131" s="25">
        <f t="shared" si="12"/>
        <v>0</v>
      </c>
      <c r="K131" s="25"/>
      <c r="L131" s="25"/>
      <c r="M131" s="25"/>
      <c r="N131" s="25"/>
      <c r="O131" s="46"/>
      <c r="P131" s="19"/>
    </row>
    <row r="132" spans="1:16" ht="75" customHeight="1" thickBot="1" x14ac:dyDescent="0.3">
      <c r="A132" s="97" t="s">
        <v>287</v>
      </c>
      <c r="B132" s="98" t="s">
        <v>288</v>
      </c>
      <c r="C132" s="99"/>
      <c r="D132" s="100" t="s">
        <v>289</v>
      </c>
      <c r="E132" s="99"/>
      <c r="F132" s="101" t="s">
        <v>286</v>
      </c>
      <c r="G132" s="73">
        <v>1</v>
      </c>
      <c r="H132" s="102">
        <v>2000</v>
      </c>
      <c r="I132" s="24">
        <f t="shared" si="18"/>
        <v>0</v>
      </c>
      <c r="J132" s="25">
        <f t="shared" si="12"/>
        <v>0</v>
      </c>
      <c r="K132" s="42"/>
      <c r="L132" s="42"/>
      <c r="M132" s="42"/>
      <c r="N132" s="42"/>
      <c r="O132" s="48"/>
      <c r="P132" s="19"/>
    </row>
    <row r="133" spans="1:16" ht="75" customHeight="1" x14ac:dyDescent="0.25">
      <c r="A133" s="103" t="s">
        <v>528</v>
      </c>
      <c r="B133" s="95" t="s">
        <v>529</v>
      </c>
      <c r="C133" s="127"/>
      <c r="D133" s="128" t="s">
        <v>530</v>
      </c>
      <c r="E133" s="127"/>
      <c r="F133" s="129" t="s">
        <v>531</v>
      </c>
      <c r="G133" s="130">
        <v>1</v>
      </c>
      <c r="H133" s="104">
        <v>1100</v>
      </c>
    </row>
    <row r="134" spans="1:16" ht="75" customHeight="1" x14ac:dyDescent="0.25">
      <c r="A134" s="103" t="s">
        <v>532</v>
      </c>
      <c r="B134" s="96" t="s">
        <v>533</v>
      </c>
      <c r="C134" s="127"/>
      <c r="D134" s="128"/>
      <c r="E134" s="127"/>
      <c r="F134" s="129"/>
      <c r="G134" s="130"/>
      <c r="H134" s="104">
        <v>1300</v>
      </c>
    </row>
    <row r="135" spans="1:16" ht="75" customHeight="1" x14ac:dyDescent="0.25">
      <c r="A135" s="103" t="s">
        <v>534</v>
      </c>
      <c r="B135" s="95" t="s">
        <v>535</v>
      </c>
      <c r="C135" s="127"/>
      <c r="D135" s="128" t="s">
        <v>536</v>
      </c>
      <c r="E135" s="127"/>
      <c r="F135" s="129" t="s">
        <v>537</v>
      </c>
      <c r="G135" s="130">
        <v>1</v>
      </c>
      <c r="H135" s="104">
        <v>1300</v>
      </c>
    </row>
    <row r="136" spans="1:16" ht="75" customHeight="1" x14ac:dyDescent="0.25">
      <c r="A136" s="103" t="s">
        <v>538</v>
      </c>
      <c r="B136" s="96" t="s">
        <v>539</v>
      </c>
      <c r="C136" s="127"/>
      <c r="D136" s="128"/>
      <c r="E136" s="127"/>
      <c r="F136" s="129"/>
      <c r="G136" s="130"/>
      <c r="H136" s="104">
        <v>1400</v>
      </c>
    </row>
    <row r="137" spans="1:16" ht="75" customHeight="1" x14ac:dyDescent="0.25">
      <c r="A137" s="2"/>
      <c r="B137" s="2"/>
      <c r="C137" s="2"/>
      <c r="D137" s="2"/>
      <c r="E137" s="2"/>
      <c r="F137" s="2"/>
      <c r="G137" s="2"/>
      <c r="H137" s="2"/>
    </row>
    <row r="138" spans="1:16" ht="75" customHeight="1" x14ac:dyDescent="0.25">
      <c r="A138" s="2"/>
      <c r="B138" s="2"/>
      <c r="C138" s="2"/>
      <c r="D138" s="2"/>
      <c r="E138" s="2"/>
      <c r="F138" s="2"/>
      <c r="G138" s="2"/>
      <c r="H138" s="2"/>
    </row>
    <row r="139" spans="1:16" ht="75" customHeight="1" x14ac:dyDescent="0.25">
      <c r="A139" s="2"/>
      <c r="B139" s="2"/>
      <c r="C139" s="2"/>
      <c r="D139" s="2"/>
      <c r="E139" s="2"/>
      <c r="F139" s="2"/>
      <c r="G139" s="2"/>
      <c r="H139" s="2"/>
    </row>
    <row r="140" spans="1:16" ht="75" customHeight="1" x14ac:dyDescent="0.25">
      <c r="A140" s="2"/>
      <c r="B140" s="2"/>
      <c r="C140" s="2"/>
      <c r="D140" s="2"/>
      <c r="E140" s="2"/>
      <c r="F140" s="2"/>
      <c r="G140" s="2"/>
      <c r="H140" s="2"/>
    </row>
    <row r="141" spans="1:16" ht="75" customHeight="1" x14ac:dyDescent="0.25">
      <c r="A141" s="2"/>
      <c r="B141" s="2"/>
      <c r="C141" s="2"/>
      <c r="D141" s="2"/>
      <c r="E141" s="2"/>
      <c r="F141" s="2"/>
      <c r="G141" s="2"/>
      <c r="H141" s="2"/>
    </row>
    <row r="142" spans="1:16" ht="75" customHeight="1" x14ac:dyDescent="0.25">
      <c r="A142" s="2"/>
      <c r="B142" s="2"/>
      <c r="C142" s="2"/>
      <c r="D142" s="2"/>
      <c r="E142" s="2"/>
      <c r="F142" s="2"/>
      <c r="G142" s="2"/>
      <c r="H142" s="2"/>
    </row>
    <row r="143" spans="1:16" ht="75" customHeight="1" x14ac:dyDescent="0.25">
      <c r="A143" s="2"/>
      <c r="B143" s="2"/>
      <c r="C143" s="2"/>
      <c r="D143" s="2"/>
      <c r="E143" s="2"/>
      <c r="F143" s="2"/>
      <c r="G143" s="2"/>
      <c r="H143" s="2"/>
    </row>
    <row r="144" spans="1:16" ht="75" customHeight="1" x14ac:dyDescent="0.25">
      <c r="A144" s="2"/>
      <c r="B144" s="2"/>
      <c r="C144" s="2"/>
      <c r="D144" s="2"/>
      <c r="E144" s="2"/>
      <c r="F144" s="2"/>
      <c r="G144" s="2"/>
      <c r="H144" s="2"/>
    </row>
    <row r="145" spans="1:8" ht="75" customHeight="1" x14ac:dyDescent="0.25">
      <c r="A145" s="2"/>
      <c r="B145" s="2"/>
      <c r="C145" s="2"/>
      <c r="D145" s="2"/>
      <c r="E145" s="2"/>
      <c r="F145" s="2"/>
      <c r="G145" s="2"/>
      <c r="H145" s="2"/>
    </row>
    <row r="146" spans="1:8" ht="75" customHeight="1" x14ac:dyDescent="0.25">
      <c r="A146" s="2"/>
      <c r="B146" s="2"/>
      <c r="C146" s="2"/>
      <c r="D146" s="2"/>
      <c r="E146" s="2"/>
      <c r="F146" s="2"/>
      <c r="G146" s="2"/>
      <c r="H146" s="2"/>
    </row>
    <row r="147" spans="1:8" ht="75" customHeight="1" x14ac:dyDescent="0.25">
      <c r="A147" s="2"/>
      <c r="B147" s="2"/>
      <c r="C147" s="2"/>
      <c r="D147" s="2"/>
      <c r="E147" s="2"/>
      <c r="F147" s="2"/>
      <c r="G147" s="2"/>
      <c r="H147" s="2"/>
    </row>
    <row r="148" spans="1:8" ht="75" customHeight="1" x14ac:dyDescent="0.25">
      <c r="A148" s="2"/>
      <c r="B148" s="2"/>
      <c r="C148" s="2"/>
      <c r="D148" s="2"/>
      <c r="E148" s="2"/>
      <c r="F148" s="2"/>
      <c r="G148" s="2"/>
      <c r="H148" s="2"/>
    </row>
    <row r="149" spans="1:8" ht="75" customHeight="1" x14ac:dyDescent="0.25">
      <c r="A149" s="2"/>
      <c r="B149" s="2"/>
      <c r="C149" s="2"/>
      <c r="D149" s="2"/>
      <c r="E149" s="2"/>
      <c r="F149" s="2"/>
      <c r="G149" s="2"/>
      <c r="H149" s="2"/>
    </row>
    <row r="150" spans="1:8" ht="75" customHeight="1" x14ac:dyDescent="0.25">
      <c r="A150" s="2"/>
      <c r="B150" s="2"/>
      <c r="C150" s="2"/>
      <c r="D150" s="2"/>
      <c r="E150" s="2"/>
      <c r="F150" s="2"/>
      <c r="G150" s="2"/>
      <c r="H150" s="2"/>
    </row>
    <row r="151" spans="1:8" ht="75" customHeight="1" x14ac:dyDescent="0.25">
      <c r="A151" s="2"/>
      <c r="B151" s="2"/>
      <c r="C151" s="2"/>
      <c r="D151" s="2"/>
      <c r="E151" s="2"/>
      <c r="F151" s="2"/>
      <c r="G151" s="2"/>
      <c r="H151" s="2"/>
    </row>
    <row r="152" spans="1:8" x14ac:dyDescent="0.25">
      <c r="A152" s="2"/>
      <c r="B152" s="2"/>
      <c r="C152" s="2"/>
      <c r="D152" s="2"/>
      <c r="E152" s="2"/>
      <c r="F152" s="2"/>
      <c r="G152" s="2"/>
      <c r="H152" s="2"/>
    </row>
    <row r="153" spans="1:8" x14ac:dyDescent="0.25">
      <c r="A153" s="2"/>
      <c r="B153" s="2"/>
      <c r="C153" s="2"/>
      <c r="D153" s="2"/>
      <c r="E153" s="2"/>
      <c r="F153" s="2"/>
      <c r="G153" s="2"/>
      <c r="H153" s="2"/>
    </row>
    <row r="154" spans="1:8" x14ac:dyDescent="0.25">
      <c r="A154" s="2"/>
      <c r="B154" s="2"/>
      <c r="C154" s="2"/>
      <c r="D154" s="2"/>
      <c r="E154" s="2"/>
      <c r="F154" s="2"/>
      <c r="G154" s="2"/>
      <c r="H154" s="2"/>
    </row>
    <row r="155" spans="1:8" x14ac:dyDescent="0.25">
      <c r="A155" s="2"/>
      <c r="B155" s="2"/>
      <c r="C155" s="2"/>
      <c r="D155" s="2"/>
      <c r="E155" s="2"/>
      <c r="F155" s="2"/>
      <c r="G155" s="2"/>
      <c r="H155" s="2"/>
    </row>
    <row r="156" spans="1:8" x14ac:dyDescent="0.25">
      <c r="A156" s="2"/>
      <c r="B156" s="2"/>
      <c r="C156" s="2"/>
      <c r="D156" s="2"/>
      <c r="E156" s="2"/>
      <c r="F156" s="2"/>
      <c r="G156" s="2"/>
      <c r="H156" s="2"/>
    </row>
    <row r="157" spans="1:8" x14ac:dyDescent="0.25">
      <c r="A157" s="2"/>
      <c r="B157" s="2"/>
      <c r="C157" s="2"/>
      <c r="D157" s="2"/>
      <c r="E157" s="2"/>
      <c r="F157" s="2"/>
      <c r="G157" s="2"/>
      <c r="H157" s="2"/>
    </row>
    <row r="158" spans="1:8" x14ac:dyDescent="0.25">
      <c r="A158" s="2"/>
      <c r="B158" s="2"/>
      <c r="C158" s="2"/>
      <c r="D158" s="2"/>
      <c r="E158" s="2"/>
      <c r="F158" s="2"/>
      <c r="G158" s="2"/>
      <c r="H158" s="2"/>
    </row>
    <row r="159" spans="1:8" x14ac:dyDescent="0.25">
      <c r="A159" s="2"/>
      <c r="B159" s="2"/>
      <c r="C159" s="2"/>
      <c r="D159" s="2"/>
      <c r="E159" s="2"/>
      <c r="F159" s="2"/>
      <c r="G159" s="2"/>
      <c r="H159" s="2"/>
    </row>
    <row r="160" spans="1:8" x14ac:dyDescent="0.25">
      <c r="A160" s="2"/>
      <c r="B160" s="2"/>
      <c r="C160" s="2"/>
      <c r="D160" s="2"/>
      <c r="E160" s="2"/>
      <c r="F160" s="2"/>
      <c r="G160" s="2"/>
      <c r="H160" s="2"/>
    </row>
    <row r="161" spans="1:8" x14ac:dyDescent="0.25">
      <c r="A161" s="2"/>
      <c r="B161" s="2"/>
      <c r="C161" s="2"/>
      <c r="D161" s="2"/>
      <c r="E161" s="2"/>
      <c r="F161" s="2"/>
      <c r="G161" s="2"/>
      <c r="H161" s="2"/>
    </row>
    <row r="162" spans="1:8" x14ac:dyDescent="0.25">
      <c r="A162" s="2"/>
      <c r="B162" s="2"/>
      <c r="C162" s="2"/>
      <c r="D162" s="2"/>
      <c r="E162" s="2"/>
      <c r="F162" s="2"/>
      <c r="G162" s="2"/>
      <c r="H162" s="2"/>
    </row>
    <row r="163" spans="1:8" x14ac:dyDescent="0.25">
      <c r="A163" s="2"/>
      <c r="B163" s="2"/>
      <c r="C163" s="2"/>
      <c r="D163" s="2"/>
      <c r="E163" s="2"/>
      <c r="F163" s="2"/>
      <c r="G163" s="2"/>
      <c r="H163" s="2"/>
    </row>
    <row r="164" spans="1:8" x14ac:dyDescent="0.25">
      <c r="A164" s="2"/>
      <c r="B164" s="2"/>
      <c r="C164" s="2"/>
      <c r="D164" s="2"/>
      <c r="E164" s="2"/>
      <c r="F164" s="2"/>
      <c r="G164" s="2"/>
      <c r="H164" s="2"/>
    </row>
    <row r="165" spans="1:8" x14ac:dyDescent="0.25">
      <c r="A165" s="2"/>
      <c r="B165" s="2"/>
      <c r="C165" s="2"/>
      <c r="D165" s="2"/>
      <c r="E165" s="2"/>
      <c r="F165" s="2"/>
      <c r="G165" s="2"/>
      <c r="H165" s="2"/>
    </row>
    <row r="166" spans="1:8" x14ac:dyDescent="0.25">
      <c r="A166" s="2"/>
      <c r="B166" s="2"/>
      <c r="C166" s="2"/>
      <c r="D166" s="2"/>
      <c r="E166" s="2"/>
      <c r="F166" s="2"/>
      <c r="G166" s="2"/>
      <c r="H166" s="2"/>
    </row>
    <row r="167" spans="1:8" x14ac:dyDescent="0.25">
      <c r="A167" s="2"/>
      <c r="B167" s="2"/>
      <c r="C167" s="2"/>
      <c r="D167" s="2"/>
      <c r="E167" s="2"/>
      <c r="F167" s="2"/>
      <c r="G167" s="2"/>
      <c r="H167" s="2"/>
    </row>
    <row r="168" spans="1:8" x14ac:dyDescent="0.25">
      <c r="A168" s="2"/>
      <c r="B168" s="2"/>
      <c r="C168" s="2"/>
      <c r="D168" s="2"/>
      <c r="E168" s="2"/>
      <c r="F168" s="2"/>
      <c r="G168" s="2"/>
      <c r="H168" s="2"/>
    </row>
    <row r="169" spans="1:8" x14ac:dyDescent="0.25">
      <c r="A169" s="2"/>
      <c r="B169" s="2"/>
      <c r="C169" s="2"/>
      <c r="D169" s="2"/>
      <c r="E169" s="2"/>
      <c r="F169" s="2"/>
      <c r="G169" s="2"/>
      <c r="H169" s="2"/>
    </row>
    <row r="170" spans="1:8" x14ac:dyDescent="0.25">
      <c r="A170" s="2"/>
      <c r="B170" s="2"/>
      <c r="C170" s="2"/>
      <c r="D170" s="2"/>
      <c r="E170" s="2"/>
      <c r="F170" s="2"/>
      <c r="G170" s="2"/>
      <c r="H170" s="2"/>
    </row>
    <row r="171" spans="1:8" x14ac:dyDescent="0.25">
      <c r="A171" s="2"/>
      <c r="B171" s="2"/>
      <c r="C171" s="2"/>
      <c r="D171" s="2"/>
      <c r="E171" s="2"/>
      <c r="F171" s="2"/>
      <c r="G171" s="2"/>
      <c r="H171" s="2"/>
    </row>
    <row r="172" spans="1:8" x14ac:dyDescent="0.25">
      <c r="A172" s="2"/>
      <c r="B172" s="2"/>
      <c r="C172" s="2"/>
      <c r="D172" s="2"/>
      <c r="E172" s="2"/>
      <c r="F172" s="2"/>
      <c r="G172" s="2"/>
      <c r="H172" s="2"/>
    </row>
    <row r="173" spans="1:8" x14ac:dyDescent="0.25">
      <c r="A173" s="2"/>
      <c r="B173" s="2"/>
      <c r="C173" s="2"/>
      <c r="D173" s="2"/>
      <c r="E173" s="2"/>
      <c r="F173" s="2"/>
      <c r="G173" s="2"/>
      <c r="H173" s="2"/>
    </row>
    <row r="174" spans="1:8" x14ac:dyDescent="0.25">
      <c r="A174" s="2"/>
      <c r="B174" s="2"/>
      <c r="C174" s="2"/>
      <c r="D174" s="2"/>
      <c r="E174" s="2"/>
      <c r="F174" s="2"/>
      <c r="G174" s="2"/>
      <c r="H174" s="2"/>
    </row>
    <row r="175" spans="1:8" x14ac:dyDescent="0.25">
      <c r="A175" s="2"/>
      <c r="B175" s="2"/>
      <c r="C175" s="2"/>
      <c r="D175" s="2"/>
      <c r="E175" s="2"/>
      <c r="F175" s="2"/>
      <c r="G175" s="2"/>
      <c r="H175" s="2"/>
    </row>
    <row r="176" spans="1:8" x14ac:dyDescent="0.25">
      <c r="A176" s="2"/>
      <c r="B176" s="2"/>
      <c r="C176" s="2"/>
      <c r="D176" s="2"/>
      <c r="E176" s="2"/>
      <c r="F176" s="2"/>
      <c r="G176" s="2"/>
      <c r="H176" s="2"/>
    </row>
    <row r="177" spans="1:8" x14ac:dyDescent="0.25">
      <c r="A177" s="2"/>
      <c r="B177" s="2"/>
      <c r="C177" s="2"/>
      <c r="D177" s="2"/>
      <c r="E177" s="2"/>
      <c r="F177" s="2"/>
      <c r="G177" s="2"/>
      <c r="H177" s="2"/>
    </row>
    <row r="178" spans="1:8" x14ac:dyDescent="0.25">
      <c r="A178" s="2"/>
      <c r="B178" s="2"/>
      <c r="C178" s="2"/>
      <c r="D178" s="2"/>
      <c r="E178" s="2"/>
      <c r="F178" s="2"/>
      <c r="G178" s="2"/>
      <c r="H178" s="2"/>
    </row>
    <row r="179" spans="1:8" x14ac:dyDescent="0.25">
      <c r="A179" s="2"/>
      <c r="B179" s="2"/>
      <c r="C179" s="2"/>
      <c r="D179" s="2"/>
      <c r="E179" s="2"/>
      <c r="F179" s="2"/>
      <c r="G179" s="2"/>
      <c r="H179" s="2"/>
    </row>
    <row r="180" spans="1:8" x14ac:dyDescent="0.25">
      <c r="A180" s="2"/>
      <c r="B180" s="2"/>
      <c r="C180" s="2"/>
      <c r="D180" s="2"/>
      <c r="E180" s="2"/>
      <c r="F180" s="2"/>
      <c r="G180" s="2"/>
      <c r="H180" s="2"/>
    </row>
    <row r="181" spans="1:8" x14ac:dyDescent="0.25">
      <c r="A181" s="2"/>
      <c r="B181" s="2"/>
      <c r="C181" s="2"/>
      <c r="D181" s="2"/>
      <c r="E181" s="2"/>
      <c r="F181" s="2"/>
      <c r="G181" s="2"/>
      <c r="H181" s="2"/>
    </row>
    <row r="182" spans="1:8" x14ac:dyDescent="0.25">
      <c r="A182" s="2"/>
      <c r="B182" s="2"/>
      <c r="C182" s="2"/>
      <c r="D182" s="2"/>
      <c r="E182" s="2"/>
      <c r="F182" s="2"/>
      <c r="G182" s="2"/>
      <c r="H182" s="2"/>
    </row>
    <row r="183" spans="1:8" x14ac:dyDescent="0.25">
      <c r="A183" s="2"/>
      <c r="B183" s="2"/>
      <c r="C183" s="2"/>
      <c r="D183" s="2"/>
      <c r="E183" s="2"/>
      <c r="F183" s="2"/>
      <c r="G183" s="2"/>
      <c r="H183" s="2"/>
    </row>
    <row r="184" spans="1:8" x14ac:dyDescent="0.25">
      <c r="A184" s="2"/>
      <c r="B184" s="2"/>
      <c r="C184" s="2"/>
      <c r="D184" s="2"/>
      <c r="E184" s="2"/>
      <c r="F184" s="2"/>
      <c r="G184" s="2"/>
      <c r="H184" s="2"/>
    </row>
    <row r="185" spans="1:8" x14ac:dyDescent="0.25">
      <c r="A185" s="2"/>
      <c r="B185" s="2"/>
      <c r="C185" s="2"/>
      <c r="D185" s="2"/>
      <c r="E185" s="2"/>
      <c r="F185" s="2"/>
      <c r="G185" s="2"/>
      <c r="H185" s="2"/>
    </row>
    <row r="186" spans="1:8" x14ac:dyDescent="0.25">
      <c r="A186" s="2"/>
      <c r="B186" s="2"/>
      <c r="C186" s="2"/>
      <c r="D186" s="2"/>
      <c r="E186" s="2"/>
      <c r="F186" s="2"/>
      <c r="G186" s="2"/>
      <c r="H186" s="2"/>
    </row>
    <row r="187" spans="1:8" x14ac:dyDescent="0.25">
      <c r="A187" s="2"/>
      <c r="B187" s="2"/>
      <c r="C187" s="2"/>
      <c r="D187" s="2"/>
      <c r="E187" s="2"/>
      <c r="F187" s="2"/>
      <c r="G187" s="2"/>
      <c r="H187" s="2"/>
    </row>
    <row r="188" spans="1:8" x14ac:dyDescent="0.25">
      <c r="A188" s="2"/>
      <c r="B188" s="2"/>
      <c r="C188" s="2"/>
      <c r="D188" s="2"/>
      <c r="E188" s="2"/>
      <c r="F188" s="2"/>
      <c r="G188" s="2"/>
      <c r="H188" s="2"/>
    </row>
    <row r="189" spans="1:8" x14ac:dyDescent="0.25">
      <c r="A189" s="2"/>
      <c r="B189" s="2"/>
      <c r="C189" s="2"/>
      <c r="D189" s="2"/>
      <c r="E189" s="2"/>
      <c r="F189" s="2"/>
      <c r="G189" s="2"/>
      <c r="H189" s="2"/>
    </row>
    <row r="190" spans="1:8" x14ac:dyDescent="0.25">
      <c r="A190" s="2"/>
      <c r="B190" s="2"/>
      <c r="C190" s="2"/>
      <c r="D190" s="2"/>
      <c r="E190" s="2"/>
      <c r="F190" s="2"/>
      <c r="G190" s="2"/>
      <c r="H190" s="2"/>
    </row>
    <row r="191" spans="1:8" x14ac:dyDescent="0.25">
      <c r="A191" s="2"/>
      <c r="B191" s="2"/>
      <c r="C191" s="2"/>
      <c r="D191" s="2"/>
      <c r="E191" s="2"/>
      <c r="F191" s="2"/>
      <c r="G191" s="2"/>
      <c r="H191" s="2"/>
    </row>
    <row r="192" spans="1:8" x14ac:dyDescent="0.25">
      <c r="A192" s="2"/>
      <c r="B192" s="2"/>
      <c r="C192" s="2"/>
      <c r="D192" s="2"/>
      <c r="E192" s="2"/>
      <c r="F192" s="2"/>
      <c r="G192" s="2"/>
      <c r="H192" s="2"/>
    </row>
    <row r="193" spans="1:1" x14ac:dyDescent="0.25">
      <c r="A193" s="2"/>
    </row>
    <row r="194" spans="1:1" x14ac:dyDescent="0.25">
      <c r="A194" s="2"/>
    </row>
    <row r="195" spans="1:1" x14ac:dyDescent="0.25">
      <c r="A195" s="2"/>
    </row>
    <row r="196" spans="1:1" x14ac:dyDescent="0.25">
      <c r="A196" s="2"/>
    </row>
    <row r="197" spans="1:1" x14ac:dyDescent="0.25">
      <c r="A197" s="2"/>
    </row>
    <row r="198" spans="1:1" x14ac:dyDescent="0.25">
      <c r="A198" s="2"/>
    </row>
    <row r="199" spans="1:1" x14ac:dyDescent="0.25">
      <c r="A199" s="2"/>
    </row>
    <row r="200" spans="1:1" x14ac:dyDescent="0.25">
      <c r="A200" s="2"/>
    </row>
    <row r="201" spans="1:1" x14ac:dyDescent="0.25">
      <c r="A201" s="2"/>
    </row>
    <row r="202" spans="1:1" x14ac:dyDescent="0.25">
      <c r="A202" s="2"/>
    </row>
  </sheetData>
  <mergeCells count="37">
    <mergeCell ref="C135:C136"/>
    <mergeCell ref="D135:D136"/>
    <mergeCell ref="E135:E136"/>
    <mergeCell ref="F135:F136"/>
    <mergeCell ref="G135:G136"/>
    <mergeCell ref="C133:C134"/>
    <mergeCell ref="D133:D134"/>
    <mergeCell ref="E133:E134"/>
    <mergeCell ref="F133:F134"/>
    <mergeCell ref="G133:G134"/>
    <mergeCell ref="I4:O4"/>
    <mergeCell ref="I1:O1"/>
    <mergeCell ref="I2:O2"/>
    <mergeCell ref="I3:O3"/>
    <mergeCell ref="A5:A6"/>
    <mergeCell ref="B5:B6"/>
    <mergeCell ref="C5:C6"/>
    <mergeCell ref="D5:D6"/>
    <mergeCell ref="E5:E6"/>
    <mergeCell ref="F5:F6"/>
    <mergeCell ref="G5:G6"/>
    <mergeCell ref="H5:H6"/>
    <mergeCell ref="H1:H4"/>
    <mergeCell ref="A38:F38"/>
    <mergeCell ref="M6:O6"/>
    <mergeCell ref="A7:F7"/>
    <mergeCell ref="J6:L6"/>
    <mergeCell ref="A106:F106"/>
    <mergeCell ref="A48:F48"/>
    <mergeCell ref="A66:F66"/>
    <mergeCell ref="A75:F75"/>
    <mergeCell ref="A90:F90"/>
    <mergeCell ref="A94:F94"/>
    <mergeCell ref="A100:F100"/>
    <mergeCell ref="A18:F18"/>
    <mergeCell ref="A28:F28"/>
    <mergeCell ref="A32:F32"/>
  </mergeCells>
  <pageMargins left="0.39370078740157483" right="0.19685039370078741" top="0.19685039370078741" bottom="0.19685039370078741" header="0.31496062992125984" footer="0.31496062992125984"/>
  <pageSetup paperSize="9" scale="30" fitToHeight="4" orientation="portrait" r:id="rId1"/>
  <rowBreaks count="3" manualBreakCount="3">
    <brk id="37" max="16383" man="1"/>
    <brk id="65" max="16383" man="1"/>
    <brk id="9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76"/>
  <sheetViews>
    <sheetView view="pageBreakPreview" zoomScale="55" zoomScaleNormal="55" zoomScaleSheetLayoutView="55" workbookViewId="0">
      <selection activeCell="B44" sqref="B44:G44"/>
    </sheetView>
  </sheetViews>
  <sheetFormatPr defaultRowHeight="18.75" x14ac:dyDescent="0.3"/>
  <cols>
    <col min="1" max="1" width="2.85546875" style="51" customWidth="1"/>
    <col min="2" max="2" width="10.85546875" style="51" customWidth="1"/>
    <col min="3" max="3" width="5.85546875" style="51" customWidth="1"/>
    <col min="4" max="4" width="43.140625" style="51" customWidth="1"/>
    <col min="5" max="8" width="6.7109375" style="51" customWidth="1"/>
    <col min="9" max="9" width="5.85546875" style="51" customWidth="1"/>
    <col min="10" max="10" width="13" style="51" customWidth="1"/>
    <col min="11" max="11" width="5.85546875" style="51" customWidth="1"/>
    <col min="12" max="12" width="53.28515625" style="51" customWidth="1"/>
    <col min="13" max="18" width="6.42578125" style="51" customWidth="1"/>
    <col min="19" max="19" width="4.28515625" style="51" customWidth="1"/>
    <col min="20" max="20" width="10.140625" style="51" customWidth="1"/>
    <col min="21" max="21" width="5.85546875" style="51" customWidth="1"/>
    <col min="22" max="22" width="53.85546875" style="51" customWidth="1"/>
    <col min="23" max="28" width="6.140625" style="51" customWidth="1"/>
    <col min="29" max="16384" width="9.140625" style="51"/>
  </cols>
  <sheetData>
    <row r="1" spans="2:28" ht="12" customHeight="1" thickBot="1" x14ac:dyDescent="0.35"/>
    <row r="2" spans="2:28" ht="20.25" customHeight="1" x14ac:dyDescent="0.35">
      <c r="B2" s="52"/>
      <c r="C2" s="53"/>
      <c r="D2" s="53"/>
      <c r="E2" s="53"/>
      <c r="F2" s="53"/>
      <c r="G2" s="53"/>
      <c r="H2" s="53"/>
      <c r="I2" s="53"/>
      <c r="J2" s="53"/>
      <c r="K2" s="53"/>
      <c r="L2" s="53"/>
      <c r="M2" s="131" t="s">
        <v>290</v>
      </c>
      <c r="N2" s="131"/>
      <c r="O2" s="131"/>
      <c r="P2" s="131"/>
      <c r="Q2" s="132">
        <f>Прайс!I1</f>
        <v>0</v>
      </c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</row>
    <row r="3" spans="2:28" ht="20.25" customHeight="1" x14ac:dyDescent="0.35"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131" t="s">
        <v>400</v>
      </c>
      <c r="N3" s="131"/>
      <c r="O3" s="131"/>
      <c r="P3" s="131"/>
      <c r="Q3" s="133">
        <f>Прайс!I2</f>
        <v>0</v>
      </c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</row>
    <row r="4" spans="2:28" ht="20.25" customHeight="1" x14ac:dyDescent="0.35"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131" t="s">
        <v>379</v>
      </c>
      <c r="N4" s="131"/>
      <c r="O4" s="131"/>
      <c r="P4" s="131"/>
      <c r="Q4" s="133">
        <f>Прайс!I3</f>
        <v>0</v>
      </c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</row>
    <row r="5" spans="2:28" ht="20.25" customHeight="1" x14ac:dyDescent="0.35"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131" t="s">
        <v>291</v>
      </c>
      <c r="N5" s="131"/>
      <c r="O5" s="131"/>
      <c r="P5" s="131"/>
      <c r="Q5" s="133">
        <f>Прайс!I4</f>
        <v>0</v>
      </c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</row>
    <row r="6" spans="2:28" ht="9.75" customHeight="1" x14ac:dyDescent="0.3">
      <c r="I6" s="54"/>
      <c r="P6" s="54"/>
      <c r="Q6" s="54"/>
      <c r="R6" s="54"/>
      <c r="S6" s="54"/>
    </row>
    <row r="7" spans="2:28" ht="18.95" customHeight="1" x14ac:dyDescent="0.3">
      <c r="B7" s="134" t="s">
        <v>342</v>
      </c>
      <c r="C7" s="135"/>
      <c r="D7" s="135"/>
      <c r="E7" s="135"/>
      <c r="F7" s="135"/>
      <c r="G7" s="135"/>
      <c r="I7" s="54"/>
      <c r="J7" s="156" t="s">
        <v>354</v>
      </c>
      <c r="K7" s="156"/>
      <c r="L7" s="156"/>
      <c r="M7" s="156"/>
      <c r="N7" s="156"/>
      <c r="O7" s="156"/>
      <c r="P7" s="156"/>
      <c r="Q7" s="156"/>
      <c r="R7" s="156"/>
      <c r="T7" s="134" t="s">
        <v>353</v>
      </c>
      <c r="U7" s="135"/>
      <c r="V7" s="135"/>
      <c r="W7" s="135"/>
      <c r="X7" s="135"/>
      <c r="Y7" s="135"/>
      <c r="Z7" s="135"/>
      <c r="AA7" s="135"/>
      <c r="AB7" s="136"/>
    </row>
    <row r="8" spans="2:28" ht="18.95" customHeight="1" x14ac:dyDescent="0.3">
      <c r="B8" s="55" t="s">
        <v>384</v>
      </c>
      <c r="C8" s="55" t="s">
        <v>385</v>
      </c>
      <c r="D8" s="55" t="s">
        <v>337</v>
      </c>
      <c r="E8" s="55" t="s">
        <v>292</v>
      </c>
      <c r="F8" s="55" t="s">
        <v>380</v>
      </c>
      <c r="G8" s="55" t="s">
        <v>381</v>
      </c>
      <c r="I8" s="54"/>
      <c r="J8" s="55" t="s">
        <v>384</v>
      </c>
      <c r="K8" s="75" t="s">
        <v>385</v>
      </c>
      <c r="L8" s="158" t="s">
        <v>337</v>
      </c>
      <c r="M8" s="158"/>
      <c r="N8" s="158"/>
      <c r="O8" s="158"/>
      <c r="P8" s="55" t="s">
        <v>292</v>
      </c>
      <c r="Q8" s="55" t="s">
        <v>380</v>
      </c>
      <c r="R8" s="55" t="s">
        <v>381</v>
      </c>
      <c r="T8" s="79" t="s">
        <v>384</v>
      </c>
      <c r="U8" s="79" t="s">
        <v>385</v>
      </c>
      <c r="V8" s="79" t="s">
        <v>337</v>
      </c>
      <c r="W8" s="79" t="s">
        <v>349</v>
      </c>
      <c r="X8" s="79" t="s">
        <v>350</v>
      </c>
      <c r="Y8" s="79" t="s">
        <v>303</v>
      </c>
      <c r="Z8" s="79" t="s">
        <v>351</v>
      </c>
      <c r="AA8" s="79" t="s">
        <v>352</v>
      </c>
      <c r="AB8" s="58" t="s">
        <v>304</v>
      </c>
    </row>
    <row r="9" spans="2:28" ht="18.95" customHeight="1" x14ac:dyDescent="0.3">
      <c r="B9" s="57" t="s">
        <v>13</v>
      </c>
      <c r="C9" s="57">
        <v>5</v>
      </c>
      <c r="D9" s="57" t="s">
        <v>413</v>
      </c>
      <c r="E9" s="57">
        <f>INDEX(Прайс!$A:$O,MATCH(Бланк!$B9,Прайс!$A:$A,0),11)</f>
        <v>0</v>
      </c>
      <c r="F9" s="57">
        <f>INDEX(Прайс!$A:$O,MATCH(Бланк!$B9,Прайс!$A:$A,0),12)</f>
        <v>0</v>
      </c>
      <c r="G9" s="57">
        <f>INDEX(Прайс!$A:$O,MATCH(Бланк!$B9,Прайс!$A:$A,0),13)</f>
        <v>0</v>
      </c>
      <c r="I9" s="54"/>
      <c r="J9" s="57" t="s">
        <v>47</v>
      </c>
      <c r="K9" s="57">
        <v>1</v>
      </c>
      <c r="L9" s="157" t="s">
        <v>43</v>
      </c>
      <c r="M9" s="157"/>
      <c r="N9" s="157"/>
      <c r="O9" s="157"/>
      <c r="P9" s="57">
        <f>INDEX(Прайс!$A:$O,MATCH(Бланк!$J9,Прайс!$A:$A,0),11)</f>
        <v>0</v>
      </c>
      <c r="Q9" s="57">
        <f>INDEX(Прайс!$A:$O,MATCH(Бланк!$J9,Прайс!$A:$A,0),12)</f>
        <v>0</v>
      </c>
      <c r="R9" s="57">
        <f>INDEX(Прайс!$A:$O,MATCH(Бланк!$J9,Прайс!$A:$A,0),13)</f>
        <v>0</v>
      </c>
      <c r="T9" s="57" t="s">
        <v>199</v>
      </c>
      <c r="U9" s="57">
        <v>4</v>
      </c>
      <c r="V9" s="57" t="s">
        <v>525</v>
      </c>
      <c r="W9" s="57" t="e">
        <f>INDEX(Прайс!$A:$O,MATCH(Бланк!$T9,Прайс!$A:$A,0),11)</f>
        <v>#N/A</v>
      </c>
      <c r="X9" s="57" t="e">
        <f>INDEX(Прайс!$A:$O,MATCH(Бланк!$T9,Прайс!$A:$A,0),12)</f>
        <v>#N/A</v>
      </c>
      <c r="Y9" s="57" t="e">
        <f>INDEX(Прайс!$A:$O,MATCH(Бланк!$T9,Прайс!$A:$A,0),13)</f>
        <v>#N/A</v>
      </c>
      <c r="Z9" s="57" t="e">
        <f>INDEX(Прайс!$A:$O,MATCH(Бланк!$T9,Прайс!$A:$A,0),14)</f>
        <v>#N/A</v>
      </c>
      <c r="AA9" s="57" t="e">
        <f>INDEX(Прайс!$A:$O,MATCH(Бланк!$T9,Прайс!$A:$A,0),15)</f>
        <v>#N/A</v>
      </c>
      <c r="AB9" s="57" t="e">
        <f>INDEX(Прайс!$A:$P,MATCH(Бланк!$T9,Прайс!$A:$A,0),16)</f>
        <v>#N/A</v>
      </c>
    </row>
    <row r="10" spans="2:28" ht="18.95" customHeight="1" x14ac:dyDescent="0.3">
      <c r="B10" s="57" t="s">
        <v>14</v>
      </c>
      <c r="C10" s="57">
        <v>5</v>
      </c>
      <c r="D10" s="57" t="s">
        <v>414</v>
      </c>
      <c r="E10" s="62">
        <f>INDEX(Прайс!$A:$O,MATCH(Бланк!$B10,Прайс!$A:$A,0),11)</f>
        <v>0</v>
      </c>
      <c r="F10" s="62">
        <f>INDEX(Прайс!$A:$O,MATCH(Бланк!$B10,Прайс!$A:$A,0),12)</f>
        <v>0</v>
      </c>
      <c r="G10" s="62">
        <f>INDEX(Прайс!$A:$O,MATCH(Бланк!$B10,Прайс!$A:$A,0),13)</f>
        <v>0</v>
      </c>
      <c r="I10" s="54"/>
      <c r="J10" s="57" t="s">
        <v>190</v>
      </c>
      <c r="K10" s="57">
        <v>1</v>
      </c>
      <c r="L10" s="157" t="s">
        <v>194</v>
      </c>
      <c r="M10" s="157"/>
      <c r="N10" s="157"/>
      <c r="O10" s="157"/>
      <c r="P10" s="62">
        <f>INDEX(Прайс!$A:$O,MATCH(Бланк!$J10,Прайс!$A:$A,0),11)</f>
        <v>0</v>
      </c>
      <c r="Q10" s="62">
        <f>INDEX(Прайс!$A:$O,MATCH(Бланк!$J10,Прайс!$A:$A,0),12)</f>
        <v>0</v>
      </c>
      <c r="R10" s="62">
        <f>INDEX(Прайс!$A:$O,MATCH(Бланк!$J10,Прайс!$A:$A,0),13)</f>
        <v>0</v>
      </c>
      <c r="T10" s="57" t="s">
        <v>197</v>
      </c>
      <c r="U10" s="57">
        <v>4</v>
      </c>
      <c r="V10" s="57" t="s">
        <v>526</v>
      </c>
      <c r="W10" s="62" t="e">
        <f>INDEX(Прайс!$A:$O,MATCH(Бланк!$T10,Прайс!$A:$A,0),11)</f>
        <v>#N/A</v>
      </c>
      <c r="X10" s="62" t="e">
        <f>INDEX(Прайс!$A:$O,MATCH(Бланк!$T10,Прайс!$A:$A,0),12)</f>
        <v>#N/A</v>
      </c>
      <c r="Y10" s="62" t="e">
        <f>INDEX(Прайс!$A:$O,MATCH(Бланк!$T10,Прайс!$A:$A,0),13)</f>
        <v>#N/A</v>
      </c>
      <c r="Z10" s="62" t="e">
        <f>INDEX(Прайс!$A:$O,MATCH(Бланк!$T10,Прайс!$A:$A,0),14)</f>
        <v>#N/A</v>
      </c>
      <c r="AA10" s="62" t="e">
        <f>INDEX(Прайс!$A:$O,MATCH(Бланк!$T10,Прайс!$A:$A,0),15)</f>
        <v>#N/A</v>
      </c>
      <c r="AB10" s="62" t="e">
        <f>INDEX(Прайс!$A:$P,MATCH(Бланк!$T10,Прайс!$A:$A,0),16)</f>
        <v>#N/A</v>
      </c>
    </row>
    <row r="11" spans="2:28" ht="18.95" customHeight="1" x14ac:dyDescent="0.3">
      <c r="B11" s="57" t="s">
        <v>15</v>
      </c>
      <c r="C11" s="57">
        <v>5</v>
      </c>
      <c r="D11" s="57" t="s">
        <v>415</v>
      </c>
      <c r="E11" s="62">
        <f>INDEX(Прайс!$A:$O,MATCH(Бланк!$B11,Прайс!$A:$A,0),11)</f>
        <v>0</v>
      </c>
      <c r="F11" s="62">
        <f>INDEX(Прайс!$A:$O,MATCH(Бланк!$B11,Прайс!$A:$A,0),12)</f>
        <v>0</v>
      </c>
      <c r="G11" s="62">
        <f>INDEX(Прайс!$A:$O,MATCH(Бланк!$B11,Прайс!$A:$A,0),13)</f>
        <v>0</v>
      </c>
      <c r="I11" s="54"/>
      <c r="J11" s="57" t="s">
        <v>48</v>
      </c>
      <c r="K11" s="57">
        <v>1</v>
      </c>
      <c r="L11" s="157" t="s">
        <v>44</v>
      </c>
      <c r="M11" s="157"/>
      <c r="N11" s="157"/>
      <c r="O11" s="157"/>
      <c r="P11" s="62">
        <f>INDEX(Прайс!$A:$O,MATCH(Бланк!$J11,Прайс!$A:$A,0),11)</f>
        <v>0</v>
      </c>
      <c r="Q11" s="62">
        <f>INDEX(Прайс!$A:$O,MATCH(Бланк!$J11,Прайс!$A:$A,0),12)</f>
        <v>0</v>
      </c>
      <c r="R11" s="62">
        <f>INDEX(Прайс!$A:$O,MATCH(Бланк!$J11,Прайс!$A:$A,0),13)</f>
        <v>0</v>
      </c>
      <c r="T11" s="57" t="s">
        <v>195</v>
      </c>
      <c r="U11" s="57">
        <v>4</v>
      </c>
      <c r="V11" s="57" t="s">
        <v>422</v>
      </c>
      <c r="W11" s="62" t="e">
        <f>INDEX(Прайс!$A:$O,MATCH(Бланк!$T11,Прайс!$A:$A,0),11)</f>
        <v>#N/A</v>
      </c>
      <c r="X11" s="62" t="e">
        <f>INDEX(Прайс!$A:$O,MATCH(Бланк!$T11,Прайс!$A:$A,0),12)</f>
        <v>#N/A</v>
      </c>
      <c r="Y11" s="62" t="e">
        <f>INDEX(Прайс!$A:$O,MATCH(Бланк!$T11,Прайс!$A:$A,0),13)</f>
        <v>#N/A</v>
      </c>
      <c r="Z11" s="62" t="e">
        <f>INDEX(Прайс!$A:$O,MATCH(Бланк!$T11,Прайс!$A:$A,0),14)</f>
        <v>#N/A</v>
      </c>
      <c r="AA11" s="62" t="e">
        <f>INDEX(Прайс!$A:$O,MATCH(Бланк!$T11,Прайс!$A:$A,0),15)</f>
        <v>#N/A</v>
      </c>
      <c r="AB11" s="62" t="e">
        <f>INDEX(Прайс!$A:$P,MATCH(Бланк!$T11,Прайс!$A:$A,0),16)</f>
        <v>#N/A</v>
      </c>
    </row>
    <row r="12" spans="2:28" ht="18.95" customHeight="1" x14ac:dyDescent="0.3">
      <c r="B12" s="57" t="s">
        <v>23</v>
      </c>
      <c r="C12" s="57">
        <v>5</v>
      </c>
      <c r="D12" s="57" t="s">
        <v>416</v>
      </c>
      <c r="E12" s="62">
        <f>INDEX(Прайс!$A:$O,MATCH(Бланк!$B12,Прайс!$A:$A,0),11)</f>
        <v>0</v>
      </c>
      <c r="F12" s="62">
        <f>INDEX(Прайс!$A:$O,MATCH(Бланк!$B12,Прайс!$A:$A,0),12)</f>
        <v>0</v>
      </c>
      <c r="G12" s="62">
        <f>INDEX(Прайс!$A:$O,MATCH(Бланк!$B12,Прайс!$A:$A,0),13)</f>
        <v>0</v>
      </c>
      <c r="I12" s="54"/>
      <c r="J12" s="57" t="s">
        <v>49</v>
      </c>
      <c r="K12" s="57">
        <v>1</v>
      </c>
      <c r="L12" s="157" t="s">
        <v>45</v>
      </c>
      <c r="M12" s="157"/>
      <c r="N12" s="157"/>
      <c r="O12" s="157"/>
      <c r="P12" s="62">
        <f>INDEX(Прайс!$A:$O,MATCH(Бланк!$J12,Прайс!$A:$A,0),11)</f>
        <v>0</v>
      </c>
      <c r="Q12" s="62">
        <f>INDEX(Прайс!$A:$O,MATCH(Бланк!$J12,Прайс!$A:$A,0),12)</f>
        <v>0</v>
      </c>
      <c r="R12" s="62">
        <f>INDEX(Прайс!$A:$O,MATCH(Бланк!$J12,Прайс!$A:$A,0),13)</f>
        <v>0</v>
      </c>
      <c r="T12" s="57" t="s">
        <v>198</v>
      </c>
      <c r="U12" s="57">
        <v>4</v>
      </c>
      <c r="V12" s="57" t="s">
        <v>305</v>
      </c>
      <c r="W12" s="62" t="e">
        <f>INDEX(Прайс!$A:$O,MATCH(Бланк!$T12,Прайс!$A:$A,0),11)</f>
        <v>#N/A</v>
      </c>
      <c r="X12" s="62" t="e">
        <f>INDEX(Прайс!$A:$O,MATCH(Бланк!$T12,Прайс!$A:$A,0),12)</f>
        <v>#N/A</v>
      </c>
      <c r="Y12" s="62" t="e">
        <f>INDEX(Прайс!$A:$O,MATCH(Бланк!$T12,Прайс!$A:$A,0),13)</f>
        <v>#N/A</v>
      </c>
      <c r="Z12" s="62" t="e">
        <f>INDEX(Прайс!$A:$O,MATCH(Бланк!$T12,Прайс!$A:$A,0),14)</f>
        <v>#N/A</v>
      </c>
      <c r="AA12" s="62" t="e">
        <f>INDEX(Прайс!$A:$O,MATCH(Бланк!$T12,Прайс!$A:$A,0),15)</f>
        <v>#N/A</v>
      </c>
      <c r="AB12" s="62" t="e">
        <f>INDEX(Прайс!$A:$P,MATCH(Бланк!$T12,Прайс!$A:$A,0),16)</f>
        <v>#N/A</v>
      </c>
    </row>
    <row r="13" spans="2:28" ht="18.95" customHeight="1" x14ac:dyDescent="0.3">
      <c r="B13" s="57" t="s">
        <v>24</v>
      </c>
      <c r="C13" s="57">
        <v>5</v>
      </c>
      <c r="D13" s="57" t="s">
        <v>417</v>
      </c>
      <c r="E13" s="62">
        <f>INDEX(Прайс!$A:$O,MATCH(Бланк!$B13,Прайс!$A:$A,0),11)</f>
        <v>0</v>
      </c>
      <c r="F13" s="62">
        <f>INDEX(Прайс!$A:$O,MATCH(Бланк!$B13,Прайс!$A:$A,0),12)</f>
        <v>0</v>
      </c>
      <c r="G13" s="62">
        <f>INDEX(Прайс!$A:$O,MATCH(Бланк!$B13,Прайс!$A:$A,0),13)</f>
        <v>0</v>
      </c>
      <c r="I13" s="54"/>
      <c r="J13" s="57" t="s">
        <v>50</v>
      </c>
      <c r="K13" s="57">
        <v>1</v>
      </c>
      <c r="L13" s="157" t="s">
        <v>46</v>
      </c>
      <c r="M13" s="157"/>
      <c r="N13" s="157"/>
      <c r="O13" s="157"/>
      <c r="P13" s="62">
        <f>INDEX(Прайс!$A:$O,MATCH(Бланк!$J13,Прайс!$A:$A,0),11)</f>
        <v>0</v>
      </c>
      <c r="Q13" s="62">
        <f>INDEX(Прайс!$A:$O,MATCH(Бланк!$J13,Прайс!$A:$A,0),12)</f>
        <v>0</v>
      </c>
      <c r="R13" s="62">
        <f>INDEX(Прайс!$A:$O,MATCH(Бланк!$J13,Прайс!$A:$A,0),13)</f>
        <v>0</v>
      </c>
      <c r="T13" s="143" t="s">
        <v>355</v>
      </c>
      <c r="U13" s="144"/>
      <c r="V13" s="144"/>
      <c r="W13" s="144"/>
      <c r="X13" s="144"/>
      <c r="Y13" s="144"/>
      <c r="Z13" s="144"/>
      <c r="AA13" s="144"/>
      <c r="AB13" s="145"/>
    </row>
    <row r="14" spans="2:28" ht="18.95" customHeight="1" x14ac:dyDescent="0.3">
      <c r="B14" s="57" t="s">
        <v>210</v>
      </c>
      <c r="C14" s="57">
        <v>5</v>
      </c>
      <c r="D14" s="57" t="s">
        <v>293</v>
      </c>
      <c r="E14" s="62">
        <f>INDEX(Прайс!$A:$O,MATCH(Бланк!$B14,Прайс!$A:$A,0),11)</f>
        <v>0</v>
      </c>
      <c r="F14" s="62">
        <f>INDEX(Прайс!$A:$O,MATCH(Бланк!$B14,Прайс!$A:$A,0),12)</f>
        <v>0</v>
      </c>
      <c r="G14" s="62">
        <f>INDEX(Прайс!$A:$O,MATCH(Бланк!$B14,Прайс!$A:$A,0),13)</f>
        <v>0</v>
      </c>
      <c r="I14" s="54"/>
      <c r="J14" s="57" t="s">
        <v>54</v>
      </c>
      <c r="K14" s="57">
        <v>1</v>
      </c>
      <c r="L14" s="157" t="s">
        <v>51</v>
      </c>
      <c r="M14" s="157"/>
      <c r="N14" s="157"/>
      <c r="O14" s="157"/>
      <c r="P14" s="62">
        <f>INDEX(Прайс!$A:$O,MATCH(Бланк!$J14,Прайс!$A:$A,0),11)</f>
        <v>0</v>
      </c>
      <c r="Q14" s="62">
        <f>INDEX(Прайс!$A:$O,MATCH(Бланк!$J14,Прайс!$A:$A,0),12)</f>
        <v>0</v>
      </c>
      <c r="R14" s="62">
        <f>INDEX(Прайс!$A:$O,MATCH(Бланк!$J14,Прайс!$A:$A,0),13)</f>
        <v>0</v>
      </c>
      <c r="T14" s="79" t="s">
        <v>384</v>
      </c>
      <c r="U14" s="79" t="s">
        <v>385</v>
      </c>
      <c r="V14" s="146" t="s">
        <v>337</v>
      </c>
      <c r="W14" s="147"/>
      <c r="X14" s="147"/>
      <c r="Y14" s="147"/>
      <c r="Z14" s="147"/>
      <c r="AA14" s="148"/>
      <c r="AB14" s="56" t="s">
        <v>382</v>
      </c>
    </row>
    <row r="15" spans="2:28" ht="18.95" customHeight="1" x14ac:dyDescent="0.3">
      <c r="B15" s="57" t="s">
        <v>19</v>
      </c>
      <c r="C15" s="57">
        <v>5</v>
      </c>
      <c r="D15" s="57" t="s">
        <v>28</v>
      </c>
      <c r="E15" s="62">
        <f>INDEX(Прайс!$A:$O,MATCH(Бланк!$B15,Прайс!$A:$A,0),11)</f>
        <v>0</v>
      </c>
      <c r="F15" s="62">
        <f>INDEX(Прайс!$A:$O,MATCH(Бланк!$B15,Прайс!$A:$A,0),12)</f>
        <v>0</v>
      </c>
      <c r="G15" s="62">
        <f>INDEX(Прайс!$A:$O,MATCH(Бланк!$B15,Прайс!$A:$A,0),13)</f>
        <v>0</v>
      </c>
      <c r="I15" s="54"/>
      <c r="J15" s="57" t="s">
        <v>55</v>
      </c>
      <c r="K15" s="57">
        <v>1</v>
      </c>
      <c r="L15" s="157" t="s">
        <v>52</v>
      </c>
      <c r="M15" s="157"/>
      <c r="N15" s="157"/>
      <c r="O15" s="157"/>
      <c r="P15" s="62">
        <f>INDEX(Прайс!$A:$O,MATCH(Бланк!$J15,Прайс!$A:$A,0),11)</f>
        <v>0</v>
      </c>
      <c r="Q15" s="62">
        <f>INDEX(Прайс!$A:$O,MATCH(Бланк!$J15,Прайс!$A:$A,0),12)</f>
        <v>0</v>
      </c>
      <c r="R15" s="62">
        <f>INDEX(Прайс!$A:$O,MATCH(Бланк!$J15,Прайс!$A:$A,0),13)</f>
        <v>0</v>
      </c>
      <c r="T15" s="78" t="s">
        <v>77</v>
      </c>
      <c r="U15" s="78">
        <v>1</v>
      </c>
      <c r="V15" s="140" t="s">
        <v>307</v>
      </c>
      <c r="W15" s="141"/>
      <c r="X15" s="141"/>
      <c r="Y15" s="141"/>
      <c r="Z15" s="141"/>
      <c r="AA15" s="142"/>
      <c r="AB15" s="78">
        <f>INDEX(Прайс!$A:$O,MATCH(Бланк!$T15,Прайс!$A:$A,0),14)</f>
        <v>0</v>
      </c>
    </row>
    <row r="16" spans="2:28" ht="18.95" customHeight="1" x14ac:dyDescent="0.3">
      <c r="B16" s="57" t="s">
        <v>16</v>
      </c>
      <c r="C16" s="57">
        <v>5</v>
      </c>
      <c r="D16" s="57" t="s">
        <v>29</v>
      </c>
      <c r="E16" s="62">
        <f>INDEX(Прайс!$A:$O,MATCH(Бланк!$B16,Прайс!$A:$A,0),11)</f>
        <v>0</v>
      </c>
      <c r="F16" s="62">
        <f>INDEX(Прайс!$A:$O,MATCH(Бланк!$B16,Прайс!$A:$A,0),12)</f>
        <v>0</v>
      </c>
      <c r="G16" s="62">
        <f>INDEX(Прайс!$A:$O,MATCH(Бланк!$B16,Прайс!$A:$A,0),13)</f>
        <v>0</v>
      </c>
      <c r="I16" s="54"/>
      <c r="J16" s="57" t="s">
        <v>56</v>
      </c>
      <c r="K16" s="57">
        <v>1</v>
      </c>
      <c r="L16" s="157" t="s">
        <v>53</v>
      </c>
      <c r="M16" s="157"/>
      <c r="N16" s="157"/>
      <c r="O16" s="157"/>
      <c r="P16" s="62">
        <f>INDEX(Прайс!$A:$O,MATCH(Бланк!$J16,Прайс!$A:$A,0),11)</f>
        <v>0</v>
      </c>
      <c r="Q16" s="62">
        <f>INDEX(Прайс!$A:$O,MATCH(Бланк!$J16,Прайс!$A:$A,0),12)</f>
        <v>0</v>
      </c>
      <c r="R16" s="62">
        <f>INDEX(Прайс!$A:$O,MATCH(Бланк!$J16,Прайс!$A:$A,0),13)</f>
        <v>0</v>
      </c>
      <c r="T16" s="78" t="s">
        <v>78</v>
      </c>
      <c r="U16" s="78">
        <v>1</v>
      </c>
      <c r="V16" s="140" t="s">
        <v>479</v>
      </c>
      <c r="W16" s="141"/>
      <c r="X16" s="141"/>
      <c r="Y16" s="141"/>
      <c r="Z16" s="141"/>
      <c r="AA16" s="142"/>
      <c r="AB16" s="78">
        <f>INDEX(Прайс!$A:$O,MATCH(Бланк!$T16,Прайс!$A:$A,0),14)</f>
        <v>0</v>
      </c>
    </row>
    <row r="17" spans="2:28" ht="18.95" customHeight="1" x14ac:dyDescent="0.3">
      <c r="B17" s="57" t="s">
        <v>17</v>
      </c>
      <c r="C17" s="57">
        <v>5</v>
      </c>
      <c r="D17" s="57" t="s">
        <v>30</v>
      </c>
      <c r="E17" s="62">
        <f>INDEX(Прайс!$A:$O,MATCH(Бланк!$B17,Прайс!$A:$A,0),11)</f>
        <v>0</v>
      </c>
      <c r="F17" s="62">
        <f>INDEX(Прайс!$A:$O,MATCH(Бланк!$B17,Прайс!$A:$A,0),12)</f>
        <v>0</v>
      </c>
      <c r="G17" s="62">
        <f>INDEX(Прайс!$A:$O,MATCH(Бланк!$B17,Прайс!$A:$A,0),13)</f>
        <v>0</v>
      </c>
      <c r="I17" s="54"/>
      <c r="J17" s="57" t="s">
        <v>192</v>
      </c>
      <c r="K17" s="57">
        <v>1</v>
      </c>
      <c r="L17" s="157" t="s">
        <v>189</v>
      </c>
      <c r="M17" s="157"/>
      <c r="N17" s="157"/>
      <c r="O17" s="157"/>
      <c r="P17" s="62">
        <f>INDEX(Прайс!$A:$O,MATCH(Бланк!$J17,Прайс!$A:$A,0),11)</f>
        <v>0</v>
      </c>
      <c r="Q17" s="62">
        <f>INDEX(Прайс!$A:$O,MATCH(Бланк!$J17,Прайс!$A:$A,0),12)</f>
        <v>0</v>
      </c>
      <c r="R17" s="62">
        <f>INDEX(Прайс!$A:$O,MATCH(Бланк!$J17,Прайс!$A:$A,0),13)</f>
        <v>0</v>
      </c>
      <c r="T17" s="78" t="s">
        <v>79</v>
      </c>
      <c r="U17" s="78">
        <v>1</v>
      </c>
      <c r="V17" s="140" t="s">
        <v>480</v>
      </c>
      <c r="W17" s="141"/>
      <c r="X17" s="141"/>
      <c r="Y17" s="141"/>
      <c r="Z17" s="141"/>
      <c r="AA17" s="142"/>
      <c r="AB17" s="78">
        <f>INDEX(Прайс!$A:$O,MATCH(Бланк!$T17,Прайс!$A:$A,0),14)</f>
        <v>0</v>
      </c>
    </row>
    <row r="18" spans="2:28" ht="18.95" customHeight="1" x14ac:dyDescent="0.3">
      <c r="B18" s="57" t="s">
        <v>18</v>
      </c>
      <c r="C18" s="57">
        <v>5</v>
      </c>
      <c r="D18" s="57" t="s">
        <v>31</v>
      </c>
      <c r="E18" s="62">
        <f>INDEX(Прайс!$A:$O,MATCH(Бланк!$B18,Прайс!$A:$A,0),11)</f>
        <v>0</v>
      </c>
      <c r="F18" s="62">
        <f>INDEX(Прайс!$A:$O,MATCH(Бланк!$B18,Прайс!$A:$A,0),12)</f>
        <v>0</v>
      </c>
      <c r="G18" s="62">
        <f>INDEX(Прайс!$A:$O,MATCH(Бланк!$B18,Прайс!$A:$A,0),13)</f>
        <v>0</v>
      </c>
      <c r="I18" s="54"/>
      <c r="J18" s="57" t="s">
        <v>62</v>
      </c>
      <c r="K18" s="57">
        <v>1</v>
      </c>
      <c r="L18" s="157" t="s">
        <v>57</v>
      </c>
      <c r="M18" s="157"/>
      <c r="N18" s="157"/>
      <c r="O18" s="157"/>
      <c r="P18" s="62">
        <f>INDEX(Прайс!$A:$O,MATCH(Бланк!$J18,Прайс!$A:$A,0),11)</f>
        <v>0</v>
      </c>
      <c r="Q18" s="62">
        <f>INDEX(Прайс!$A:$O,MATCH(Бланк!$J18,Прайс!$A:$A,0),12)</f>
        <v>0</v>
      </c>
      <c r="R18" s="62">
        <f>INDEX(Прайс!$A:$O,MATCH(Бланк!$J18,Прайс!$A:$A,0),13)</f>
        <v>0</v>
      </c>
      <c r="T18" s="78" t="s">
        <v>82</v>
      </c>
      <c r="U18" s="78">
        <v>1</v>
      </c>
      <c r="V18" s="140" t="s">
        <v>481</v>
      </c>
      <c r="W18" s="141"/>
      <c r="X18" s="141"/>
      <c r="Y18" s="141"/>
      <c r="Z18" s="141"/>
      <c r="AA18" s="142"/>
      <c r="AB18" s="78">
        <f>INDEX(Прайс!$A:$O,MATCH(Бланк!$T18,Прайс!$A:$A,0),14)</f>
        <v>0</v>
      </c>
    </row>
    <row r="19" spans="2:28" ht="18.95" customHeight="1" x14ac:dyDescent="0.3">
      <c r="B19" s="134" t="s">
        <v>347</v>
      </c>
      <c r="C19" s="135"/>
      <c r="D19" s="135"/>
      <c r="E19" s="135"/>
      <c r="F19" s="135"/>
      <c r="G19" s="135"/>
      <c r="I19" s="54"/>
      <c r="J19" s="57" t="s">
        <v>63</v>
      </c>
      <c r="K19" s="57">
        <v>1</v>
      </c>
      <c r="L19" s="157" t="s">
        <v>58</v>
      </c>
      <c r="M19" s="157"/>
      <c r="N19" s="157"/>
      <c r="O19" s="157"/>
      <c r="P19" s="62">
        <f>INDEX(Прайс!$A:$O,MATCH(Бланк!$J19,Прайс!$A:$A,0),11)</f>
        <v>0</v>
      </c>
      <c r="Q19" s="62">
        <f>INDEX(Прайс!$A:$O,MATCH(Бланк!$J19,Прайс!$A:$A,0),12)</f>
        <v>0</v>
      </c>
      <c r="R19" s="62">
        <f>INDEX(Прайс!$A:$O,MATCH(Бланк!$J19,Прайс!$A:$A,0),13)</f>
        <v>0</v>
      </c>
      <c r="S19" s="54"/>
      <c r="T19" s="78" t="s">
        <v>492</v>
      </c>
      <c r="U19" s="78">
        <v>1</v>
      </c>
      <c r="V19" s="140" t="s">
        <v>523</v>
      </c>
      <c r="W19" s="141"/>
      <c r="X19" s="141"/>
      <c r="Y19" s="141"/>
      <c r="Z19" s="141"/>
      <c r="AA19" s="142"/>
      <c r="AB19" s="78">
        <f>INDEX(Прайс!$A:$O,MATCH(Бланк!$T19,Прайс!$A:$A,0),14)</f>
        <v>0</v>
      </c>
    </row>
    <row r="20" spans="2:28" ht="18.95" customHeight="1" x14ac:dyDescent="0.3">
      <c r="B20" s="79" t="s">
        <v>384</v>
      </c>
      <c r="C20" s="79" t="s">
        <v>385</v>
      </c>
      <c r="D20" s="79" t="s">
        <v>337</v>
      </c>
      <c r="E20" s="79" t="s">
        <v>292</v>
      </c>
      <c r="F20" s="79" t="s">
        <v>380</v>
      </c>
      <c r="G20" s="79" t="s">
        <v>381</v>
      </c>
      <c r="I20" s="54"/>
      <c r="J20" s="57" t="s">
        <v>64</v>
      </c>
      <c r="K20" s="57">
        <v>1</v>
      </c>
      <c r="L20" s="157" t="s">
        <v>59</v>
      </c>
      <c r="M20" s="157"/>
      <c r="N20" s="157"/>
      <c r="O20" s="157"/>
      <c r="P20" s="62">
        <f>INDEX(Прайс!$A:$O,MATCH(Бланк!$J20,Прайс!$A:$A,0),11)</f>
        <v>0</v>
      </c>
      <c r="Q20" s="62">
        <f>INDEX(Прайс!$A:$O,MATCH(Бланк!$J20,Прайс!$A:$A,0),12)</f>
        <v>0</v>
      </c>
      <c r="R20" s="62">
        <f>INDEX(Прайс!$A:$O,MATCH(Бланк!$J20,Прайс!$A:$A,0),13)</f>
        <v>0</v>
      </c>
      <c r="S20" s="54"/>
      <c r="T20" s="78" t="s">
        <v>83</v>
      </c>
      <c r="U20" s="78">
        <v>1</v>
      </c>
      <c r="V20" s="140" t="s">
        <v>482</v>
      </c>
      <c r="W20" s="141"/>
      <c r="X20" s="141"/>
      <c r="Y20" s="141"/>
      <c r="Z20" s="141"/>
      <c r="AA20" s="142"/>
      <c r="AB20" s="78">
        <f>INDEX(Прайс!$A:$O,MATCH(Бланк!$T20,Прайс!$A:$A,0),14)</f>
        <v>0</v>
      </c>
    </row>
    <row r="21" spans="2:28" ht="18.95" customHeight="1" x14ac:dyDescent="0.3">
      <c r="B21" s="78" t="s">
        <v>20</v>
      </c>
      <c r="C21" s="78">
        <v>5</v>
      </c>
      <c r="D21" s="78" t="s">
        <v>21</v>
      </c>
      <c r="E21" s="78">
        <f>INDEX(Прайс!$A:$O,MATCH(Бланк!$B21,Прайс!$A:$A,0),11)</f>
        <v>0</v>
      </c>
      <c r="F21" s="78">
        <f>INDEX(Прайс!$A:$O,MATCH(Бланк!$B21,Прайс!$A:$A,0),12)</f>
        <v>0</v>
      </c>
      <c r="G21" s="78">
        <f>INDEX(Прайс!$A:$O,MATCH(Бланк!$B21,Прайс!$A:$A,0),13)</f>
        <v>0</v>
      </c>
      <c r="I21" s="54"/>
      <c r="J21" s="57" t="s">
        <v>65</v>
      </c>
      <c r="K21" s="57">
        <v>1</v>
      </c>
      <c r="L21" s="157" t="s">
        <v>60</v>
      </c>
      <c r="M21" s="157"/>
      <c r="N21" s="157"/>
      <c r="O21" s="157"/>
      <c r="P21" s="62">
        <f>INDEX(Прайс!$A:$O,MATCH(Бланк!$J21,Прайс!$A:$A,0),11)</f>
        <v>0</v>
      </c>
      <c r="Q21" s="62">
        <f>INDEX(Прайс!$A:$O,MATCH(Бланк!$J21,Прайс!$A:$A,0),12)</f>
        <v>0</v>
      </c>
      <c r="R21" s="62">
        <f>INDEX(Прайс!$A:$O,MATCH(Бланк!$J21,Прайс!$A:$A,0),13)</f>
        <v>0</v>
      </c>
      <c r="S21" s="54"/>
      <c r="T21" s="78" t="s">
        <v>84</v>
      </c>
      <c r="U21" s="78">
        <v>1</v>
      </c>
      <c r="V21" s="140" t="s">
        <v>483</v>
      </c>
      <c r="W21" s="141"/>
      <c r="X21" s="141"/>
      <c r="Y21" s="141"/>
      <c r="Z21" s="141"/>
      <c r="AA21" s="142"/>
      <c r="AB21" s="78">
        <f>INDEX(Прайс!$A:$O,MATCH(Бланк!$T21,Прайс!$A:$A,0),14)</f>
        <v>0</v>
      </c>
    </row>
    <row r="22" spans="2:28" ht="18.95" customHeight="1" x14ac:dyDescent="0.3">
      <c r="B22" s="78" t="s">
        <v>22</v>
      </c>
      <c r="C22" s="78">
        <v>5</v>
      </c>
      <c r="D22" s="78" t="s">
        <v>27</v>
      </c>
      <c r="E22" s="78">
        <f>INDEX(Прайс!$A:$O,MATCH(Бланк!$B22,Прайс!$A:$A,0),11)</f>
        <v>0</v>
      </c>
      <c r="F22" s="78">
        <f>INDEX(Прайс!$A:$O,MATCH(Бланк!$B22,Прайс!$A:$A,0),12)</f>
        <v>0</v>
      </c>
      <c r="G22" s="78">
        <f>INDEX(Прайс!$A:$O,MATCH(Бланк!$B22,Прайс!$A:$A,0),13)</f>
        <v>0</v>
      </c>
      <c r="I22" s="54"/>
      <c r="J22" s="57" t="s">
        <v>66</v>
      </c>
      <c r="K22" s="57">
        <v>1</v>
      </c>
      <c r="L22" s="157" t="s">
        <v>61</v>
      </c>
      <c r="M22" s="157"/>
      <c r="N22" s="157"/>
      <c r="O22" s="157"/>
      <c r="P22" s="62">
        <f>INDEX(Прайс!$A:$O,MATCH(Бланк!$J22,Прайс!$A:$A,0),11)</f>
        <v>0</v>
      </c>
      <c r="Q22" s="62">
        <f>INDEX(Прайс!$A:$O,MATCH(Бланк!$J22,Прайс!$A:$A,0),12)</f>
        <v>0</v>
      </c>
      <c r="R22" s="62">
        <f>INDEX(Прайс!$A:$O,MATCH(Бланк!$J22,Прайс!$A:$A,0),13)</f>
        <v>0</v>
      </c>
      <c r="S22" s="54"/>
      <c r="T22" s="78" t="s">
        <v>495</v>
      </c>
      <c r="U22" s="78">
        <v>1</v>
      </c>
      <c r="V22" s="140" t="s">
        <v>524</v>
      </c>
      <c r="W22" s="141"/>
      <c r="X22" s="141"/>
      <c r="Y22" s="141"/>
      <c r="Z22" s="141"/>
      <c r="AA22" s="142"/>
      <c r="AB22" s="78">
        <f>INDEX(Прайс!$A:$O,MATCH(Бланк!$T22,Прайс!$A:$A,0),14)</f>
        <v>0</v>
      </c>
    </row>
    <row r="23" spans="2:28" ht="18.95" customHeight="1" x14ac:dyDescent="0.3">
      <c r="B23" s="78" t="s">
        <v>200</v>
      </c>
      <c r="C23" s="78">
        <v>10</v>
      </c>
      <c r="D23" s="78" t="s">
        <v>201</v>
      </c>
      <c r="E23" s="78">
        <f>INDEX(Прайс!$A:$O,MATCH(Бланк!$B23,Прайс!$A:$A,0),11)</f>
        <v>0</v>
      </c>
      <c r="F23" s="78">
        <f>INDEX(Прайс!$A:$O,MATCH(Бланк!$B23,Прайс!$A:$A,0),12)</f>
        <v>0</v>
      </c>
      <c r="G23" s="78">
        <f>INDEX(Прайс!$A:$O,MATCH(Бланк!$B23,Прайс!$A:$A,0),13)</f>
        <v>0</v>
      </c>
      <c r="I23" s="54"/>
      <c r="J23" s="57" t="s">
        <v>70</v>
      </c>
      <c r="K23" s="57">
        <v>1</v>
      </c>
      <c r="L23" s="157" t="s">
        <v>67</v>
      </c>
      <c r="M23" s="157"/>
      <c r="N23" s="157"/>
      <c r="O23" s="157"/>
      <c r="P23" s="62">
        <f>INDEX(Прайс!$A:$O,MATCH(Бланк!$J23,Прайс!$A:$A,0),11)</f>
        <v>0</v>
      </c>
      <c r="Q23" s="62">
        <f>INDEX(Прайс!$A:$O,MATCH(Бланк!$J23,Прайс!$A:$A,0),12)</f>
        <v>0</v>
      </c>
      <c r="R23" s="62">
        <f>INDEX(Прайс!$A:$O,MATCH(Бланк!$J23,Прайс!$A:$A,0),13)</f>
        <v>0</v>
      </c>
      <c r="S23" s="54"/>
      <c r="T23" s="78" t="s">
        <v>80</v>
      </c>
      <c r="U23" s="78">
        <v>1</v>
      </c>
      <c r="V23" s="140" t="s">
        <v>484</v>
      </c>
      <c r="W23" s="141"/>
      <c r="X23" s="141"/>
      <c r="Y23" s="141"/>
      <c r="Z23" s="141"/>
      <c r="AA23" s="142"/>
      <c r="AB23" s="78">
        <f>INDEX(Прайс!$A:$O,MATCH(Бланк!$T23,Прайс!$A:$A,0),14)</f>
        <v>0</v>
      </c>
    </row>
    <row r="24" spans="2:28" ht="18.95" customHeight="1" x14ac:dyDescent="0.3">
      <c r="B24" s="78" t="s">
        <v>204</v>
      </c>
      <c r="C24" s="78">
        <v>10</v>
      </c>
      <c r="D24" s="78" t="s">
        <v>205</v>
      </c>
      <c r="E24" s="78">
        <f>INDEX(Прайс!$A:$O,MATCH(Бланк!$B24,Прайс!$A:$A,0),11)</f>
        <v>0</v>
      </c>
      <c r="F24" s="78">
        <f>INDEX(Прайс!$A:$O,MATCH(Бланк!$B24,Прайс!$A:$A,0),12)</f>
        <v>0</v>
      </c>
      <c r="G24" s="78">
        <f>INDEX(Прайс!$A:$O,MATCH(Бланк!$B24,Прайс!$A:$A,0),13)</f>
        <v>0</v>
      </c>
      <c r="I24" s="54"/>
      <c r="J24" s="57" t="s">
        <v>71</v>
      </c>
      <c r="K24" s="57">
        <v>1</v>
      </c>
      <c r="L24" s="157" t="s">
        <v>68</v>
      </c>
      <c r="M24" s="157"/>
      <c r="N24" s="157"/>
      <c r="O24" s="157"/>
      <c r="P24" s="62">
        <f>INDEX(Прайс!$A:$O,MATCH(Бланк!$J24,Прайс!$A:$A,0),11)</f>
        <v>0</v>
      </c>
      <c r="Q24" s="62">
        <f>INDEX(Прайс!$A:$O,MATCH(Бланк!$J24,Прайс!$A:$A,0),12)</f>
        <v>0</v>
      </c>
      <c r="R24" s="62">
        <f>INDEX(Прайс!$A:$O,MATCH(Бланк!$J24,Прайс!$A:$A,0),13)</f>
        <v>0</v>
      </c>
      <c r="S24" s="54"/>
      <c r="T24" s="78" t="s">
        <v>81</v>
      </c>
      <c r="U24" s="78">
        <v>1</v>
      </c>
      <c r="V24" s="140" t="s">
        <v>485</v>
      </c>
      <c r="W24" s="141"/>
      <c r="X24" s="141"/>
      <c r="Y24" s="141"/>
      <c r="Z24" s="141"/>
      <c r="AA24" s="142"/>
      <c r="AB24" s="78">
        <f>INDEX(Прайс!$A:$O,MATCH(Бланк!$T24,Прайс!$A:$A,0),14)</f>
        <v>0</v>
      </c>
    </row>
    <row r="25" spans="2:28" ht="18.95" customHeight="1" x14ac:dyDescent="0.3">
      <c r="B25" s="78" t="s">
        <v>5</v>
      </c>
      <c r="C25" s="78">
        <v>5</v>
      </c>
      <c r="D25" s="78" t="s">
        <v>6</v>
      </c>
      <c r="E25" s="78">
        <f>INDEX(Прайс!$A:$O,MATCH(Бланк!$B25,Прайс!$A:$A,0),11)</f>
        <v>0</v>
      </c>
      <c r="F25" s="78">
        <f>INDEX(Прайс!$A:$O,MATCH(Бланк!$B25,Прайс!$A:$A,0),12)</f>
        <v>0</v>
      </c>
      <c r="G25" s="78">
        <f>INDEX(Прайс!$A:$O,MATCH(Бланк!$B25,Прайс!$A:$A,0),13)</f>
        <v>0</v>
      </c>
      <c r="I25" s="54"/>
      <c r="J25" s="57" t="s">
        <v>72</v>
      </c>
      <c r="K25" s="57">
        <v>1</v>
      </c>
      <c r="L25" s="157" t="s">
        <v>69</v>
      </c>
      <c r="M25" s="157"/>
      <c r="N25" s="157"/>
      <c r="O25" s="157"/>
      <c r="P25" s="62">
        <f>INDEX(Прайс!$A:$O,MATCH(Бланк!$J25,Прайс!$A:$A,0),11)</f>
        <v>0</v>
      </c>
      <c r="Q25" s="62">
        <f>INDEX(Прайс!$A:$O,MATCH(Бланк!$J25,Прайс!$A:$A,0),12)</f>
        <v>0</v>
      </c>
      <c r="R25" s="62">
        <f>INDEX(Прайс!$A:$O,MATCH(Бланк!$J25,Прайс!$A:$A,0),13)</f>
        <v>0</v>
      </c>
      <c r="S25" s="54"/>
      <c r="T25" s="78" t="s">
        <v>86</v>
      </c>
      <c r="U25" s="78">
        <v>1</v>
      </c>
      <c r="V25" s="140" t="s">
        <v>486</v>
      </c>
      <c r="W25" s="141"/>
      <c r="X25" s="141"/>
      <c r="Y25" s="141"/>
      <c r="Z25" s="141"/>
      <c r="AA25" s="142"/>
      <c r="AB25" s="78">
        <f>INDEX(Прайс!$A:$O,MATCH(Бланк!$T25,Прайс!$A:$A,0),14)</f>
        <v>0</v>
      </c>
    </row>
    <row r="26" spans="2:28" ht="18.95" customHeight="1" x14ac:dyDescent="0.3">
      <c r="B26" s="78" t="s">
        <v>7</v>
      </c>
      <c r="C26" s="78">
        <v>10</v>
      </c>
      <c r="D26" s="78" t="s">
        <v>8</v>
      </c>
      <c r="E26" s="78">
        <f>INDEX(Прайс!$A:$O,MATCH(Бланк!$B26,Прайс!$A:$A,0),11)</f>
        <v>0</v>
      </c>
      <c r="F26" s="78">
        <f>INDEX(Прайс!$A:$O,MATCH(Бланк!$B26,Прайс!$A:$A,0),12)</f>
        <v>0</v>
      </c>
      <c r="G26" s="78">
        <f>INDEX(Прайс!$A:$O,MATCH(Бланк!$B26,Прайс!$A:$A,0),13)</f>
        <v>0</v>
      </c>
      <c r="I26" s="54"/>
      <c r="S26" s="54"/>
      <c r="T26" s="78" t="s">
        <v>88</v>
      </c>
      <c r="U26" s="78">
        <v>1</v>
      </c>
      <c r="V26" s="140" t="s">
        <v>487</v>
      </c>
      <c r="W26" s="141"/>
      <c r="X26" s="141"/>
      <c r="Y26" s="141"/>
      <c r="Z26" s="141"/>
      <c r="AA26" s="142"/>
      <c r="AB26" s="78">
        <f>INDEX(Прайс!$A:$O,MATCH(Бланк!$T26,Прайс!$A:$A,0),14)</f>
        <v>0</v>
      </c>
    </row>
    <row r="27" spans="2:28" ht="18.95" customHeight="1" x14ac:dyDescent="0.3">
      <c r="B27" s="78" t="s">
        <v>9</v>
      </c>
      <c r="C27" s="78">
        <v>10</v>
      </c>
      <c r="D27" s="78" t="s">
        <v>10</v>
      </c>
      <c r="E27" s="78">
        <f>INDEX(Прайс!$A:$O,MATCH(Бланк!$B27,Прайс!$A:$A,0),11)</f>
        <v>0</v>
      </c>
      <c r="F27" s="78">
        <f>INDEX(Прайс!$A:$O,MATCH(Бланк!$B27,Прайс!$A:$A,0),12)</f>
        <v>0</v>
      </c>
      <c r="G27" s="78">
        <f>INDEX(Прайс!$A:$O,MATCH(Бланк!$B27,Прайс!$A:$A,0),13)</f>
        <v>0</v>
      </c>
      <c r="I27" s="54"/>
      <c r="J27" s="134" t="s">
        <v>339</v>
      </c>
      <c r="K27" s="135"/>
      <c r="L27" s="135"/>
      <c r="M27" s="135"/>
      <c r="N27" s="135"/>
      <c r="O27" s="135"/>
      <c r="P27" s="135"/>
      <c r="Q27" s="135"/>
      <c r="R27" s="136"/>
      <c r="S27" s="54"/>
      <c r="T27" s="78" t="s">
        <v>478</v>
      </c>
      <c r="U27" s="78">
        <v>1</v>
      </c>
      <c r="V27" s="140" t="s">
        <v>488</v>
      </c>
      <c r="W27" s="141"/>
      <c r="X27" s="141"/>
      <c r="Y27" s="141"/>
      <c r="Z27" s="141"/>
      <c r="AA27" s="142"/>
      <c r="AB27" s="78">
        <f>INDEX(Прайс!$A:$O,MATCH(Бланк!$T27,Прайс!$A:$A,0),14)</f>
        <v>0</v>
      </c>
    </row>
    <row r="28" spans="2:28" ht="18.95" customHeight="1" x14ac:dyDescent="0.3">
      <c r="B28" s="78" t="s">
        <v>11</v>
      </c>
      <c r="C28" s="78">
        <v>5</v>
      </c>
      <c r="D28" s="78" t="s">
        <v>12</v>
      </c>
      <c r="E28" s="78">
        <f>INDEX(Прайс!$A:$O,MATCH(Бланк!$B28,Прайс!$A:$A,0),11)</f>
        <v>0</v>
      </c>
      <c r="F28" s="78">
        <f>INDEX(Прайс!$A:$O,MATCH(Бланк!$B28,Прайс!$A:$A,0),12)</f>
        <v>0</v>
      </c>
      <c r="G28" s="78">
        <f>INDEX(Прайс!$A:$O,MATCH(Бланк!$B28,Прайс!$A:$A,0),13)</f>
        <v>0</v>
      </c>
      <c r="I28" s="54"/>
      <c r="J28" s="79" t="s">
        <v>384</v>
      </c>
      <c r="K28" s="79" t="s">
        <v>385</v>
      </c>
      <c r="L28" s="151" t="s">
        <v>337</v>
      </c>
      <c r="M28" s="152"/>
      <c r="N28" s="152"/>
      <c r="O28" s="152"/>
      <c r="P28" s="153"/>
      <c r="Q28" s="79" t="s">
        <v>380</v>
      </c>
      <c r="R28" s="79" t="s">
        <v>381</v>
      </c>
      <c r="S28" s="54"/>
      <c r="T28" s="78" t="s">
        <v>87</v>
      </c>
      <c r="U28" s="78">
        <v>1</v>
      </c>
      <c r="V28" s="140" t="s">
        <v>489</v>
      </c>
      <c r="W28" s="141"/>
      <c r="X28" s="141"/>
      <c r="Y28" s="141"/>
      <c r="Z28" s="141"/>
      <c r="AA28" s="142"/>
      <c r="AB28" s="78">
        <f>INDEX(Прайс!$A:$O,MATCH(Бланк!$T28,Прайс!$A:$A,0),14)</f>
        <v>0</v>
      </c>
    </row>
    <row r="29" spans="2:28" ht="18.95" customHeight="1" x14ac:dyDescent="0.3">
      <c r="B29" s="78" t="s">
        <v>33</v>
      </c>
      <c r="C29" s="78">
        <v>5</v>
      </c>
      <c r="D29" s="78" t="s">
        <v>32</v>
      </c>
      <c r="E29" s="78">
        <f>INDEX(Прайс!$A:$O,MATCH(Бланк!$B29,Прайс!$A:$A,0),11)</f>
        <v>0</v>
      </c>
      <c r="F29" s="78">
        <f>INDEX(Прайс!$A:$O,MATCH(Бланк!$B29,Прайс!$A:$A,0),12)</f>
        <v>0</v>
      </c>
      <c r="G29" s="78">
        <f>INDEX(Прайс!$A:$O,MATCH(Бланк!$B29,Прайс!$A:$A,0),13)</f>
        <v>0</v>
      </c>
      <c r="I29" s="54"/>
      <c r="J29" s="78" t="s">
        <v>34</v>
      </c>
      <c r="K29" s="78">
        <v>2</v>
      </c>
      <c r="L29" s="137" t="s">
        <v>340</v>
      </c>
      <c r="M29" s="138"/>
      <c r="N29" s="138"/>
      <c r="O29" s="138"/>
      <c r="P29" s="139"/>
      <c r="Q29" s="78">
        <f>INDEX(Прайс!$A:$O,MATCH(Бланк!$J29,Прайс!$A:$A,0),12)</f>
        <v>0</v>
      </c>
      <c r="R29" s="78">
        <f>INDEX(Прайс!$A:$O,MATCH(Бланк!$J29,Прайс!$A:$A,0),13)</f>
        <v>0</v>
      </c>
      <c r="T29" s="149" t="s">
        <v>220</v>
      </c>
      <c r="U29" s="150"/>
      <c r="V29" s="150"/>
      <c r="W29" s="150"/>
      <c r="X29" s="150"/>
      <c r="Y29" s="150"/>
      <c r="Z29" s="150"/>
      <c r="AA29" s="150"/>
      <c r="AB29" s="150"/>
    </row>
    <row r="30" spans="2:28" ht="18.95" customHeight="1" x14ac:dyDescent="0.3">
      <c r="I30" s="54"/>
      <c r="J30" s="78" t="s">
        <v>35</v>
      </c>
      <c r="K30" s="78">
        <v>2</v>
      </c>
      <c r="L30" s="137" t="s">
        <v>341</v>
      </c>
      <c r="M30" s="138"/>
      <c r="N30" s="138"/>
      <c r="O30" s="138"/>
      <c r="P30" s="139"/>
      <c r="Q30" s="78">
        <f>INDEX(Прайс!$A:$O,MATCH(Бланк!$J30,Прайс!$A:$A,0),12)</f>
        <v>0</v>
      </c>
      <c r="R30" s="78">
        <f>INDEX(Прайс!$A:$O,MATCH(Бланк!$J30,Прайс!$A:$A,0),13)</f>
        <v>0</v>
      </c>
      <c r="T30" s="79" t="s">
        <v>384</v>
      </c>
      <c r="U30" s="79" t="s">
        <v>385</v>
      </c>
      <c r="V30" s="151" t="s">
        <v>337</v>
      </c>
      <c r="W30" s="152"/>
      <c r="X30" s="152"/>
      <c r="Y30" s="152"/>
      <c r="Z30" s="152"/>
      <c r="AA30" s="153"/>
      <c r="AB30" s="58" t="s">
        <v>383</v>
      </c>
    </row>
    <row r="31" spans="2:28" ht="18.95" customHeight="1" x14ac:dyDescent="0.3">
      <c r="B31" s="149" t="s">
        <v>490</v>
      </c>
      <c r="C31" s="150"/>
      <c r="D31" s="150"/>
      <c r="E31" s="150"/>
      <c r="F31" s="150"/>
      <c r="G31" s="150"/>
      <c r="H31" s="150"/>
      <c r="I31" s="54"/>
      <c r="J31" s="78" t="s">
        <v>396</v>
      </c>
      <c r="K31" s="78">
        <v>2</v>
      </c>
      <c r="L31" s="137" t="s">
        <v>419</v>
      </c>
      <c r="M31" s="138"/>
      <c r="N31" s="138"/>
      <c r="O31" s="138"/>
      <c r="P31" s="139"/>
      <c r="Q31" s="78">
        <f>INDEX(Прайс!$A:$O,MATCH(Бланк!$J31,Прайс!$A:$A,0),12)</f>
        <v>0</v>
      </c>
      <c r="R31" s="78">
        <f>INDEX(Прайс!$A:$O,MATCH(Бланк!$J31,Прайс!$A:$A,0),13)</f>
        <v>0</v>
      </c>
      <c r="T31" s="78" t="s">
        <v>221</v>
      </c>
      <c r="U31" s="78">
        <v>5</v>
      </c>
      <c r="V31" s="137" t="s">
        <v>321</v>
      </c>
      <c r="W31" s="138"/>
      <c r="X31" s="138"/>
      <c r="Y31" s="138"/>
      <c r="Z31" s="138"/>
      <c r="AA31" s="139"/>
      <c r="AB31" s="78">
        <f>INDEX(Прайс!$A:$O,MATCH(Бланк!$T31,Прайс!$A:$A,0),15)</f>
        <v>0</v>
      </c>
    </row>
    <row r="32" spans="2:28" ht="18.95" customHeight="1" x14ac:dyDescent="0.3">
      <c r="B32" s="85" t="s">
        <v>384</v>
      </c>
      <c r="C32" s="85" t="s">
        <v>385</v>
      </c>
      <c r="D32" s="85" t="s">
        <v>337</v>
      </c>
      <c r="E32" s="85" t="s">
        <v>292</v>
      </c>
      <c r="F32" s="85" t="s">
        <v>380</v>
      </c>
      <c r="G32" s="85" t="s">
        <v>381</v>
      </c>
      <c r="H32" s="85" t="s">
        <v>498</v>
      </c>
      <c r="I32" s="54"/>
      <c r="J32" s="78" t="s">
        <v>37</v>
      </c>
      <c r="K32" s="78">
        <v>2</v>
      </c>
      <c r="L32" s="137" t="s">
        <v>343</v>
      </c>
      <c r="M32" s="138"/>
      <c r="N32" s="138"/>
      <c r="O32" s="138"/>
      <c r="P32" s="139"/>
      <c r="Q32" s="78">
        <f>INDEX(Прайс!$A:$O,MATCH(Бланк!$J32,Прайс!$A:$A,0),12)</f>
        <v>0</v>
      </c>
      <c r="R32" s="78">
        <f>INDEX(Прайс!$A:$O,MATCH(Бланк!$J32,Прайс!$A:$A,0),13)</f>
        <v>0</v>
      </c>
      <c r="T32" s="78" t="s">
        <v>224</v>
      </c>
      <c r="U32" s="78">
        <v>5</v>
      </c>
      <c r="V32" s="137" t="s">
        <v>322</v>
      </c>
      <c r="W32" s="138"/>
      <c r="X32" s="138"/>
      <c r="Y32" s="138"/>
      <c r="Z32" s="138"/>
      <c r="AA32" s="139"/>
      <c r="AB32" s="78">
        <f>INDEX(Прайс!$A:$O,MATCH(Бланк!$T32,Прайс!$A:$A,0),15)</f>
        <v>0</v>
      </c>
    </row>
    <row r="33" spans="2:28" ht="18.95" customHeight="1" x14ac:dyDescent="0.3">
      <c r="B33" s="78" t="s">
        <v>406</v>
      </c>
      <c r="C33" s="78">
        <v>15</v>
      </c>
      <c r="D33" s="78" t="s">
        <v>407</v>
      </c>
      <c r="E33" s="78">
        <f>INDEX(Прайс!$A:$O,MATCH(Бланк!$B33,Прайс!$A:$A,0),11)</f>
        <v>0</v>
      </c>
      <c r="F33" s="78">
        <f>INDEX(Прайс!$A:$O,MATCH(Бланк!$B33,Прайс!$A:$A,0),12)</f>
        <v>0</v>
      </c>
      <c r="G33" s="78">
        <f>INDEX(Прайс!$A:$O,MATCH(Бланк!$B33,Прайс!$A:$A,0),13)</f>
        <v>0</v>
      </c>
      <c r="H33" s="78">
        <f>INDEX(Прайс!$A:$O,MATCH(Бланк!$B33,Прайс!$A:$A,0),14)</f>
        <v>0</v>
      </c>
      <c r="I33" s="54"/>
      <c r="J33" s="78" t="s">
        <v>397</v>
      </c>
      <c r="K33" s="78">
        <v>2</v>
      </c>
      <c r="L33" s="137" t="s">
        <v>420</v>
      </c>
      <c r="M33" s="138"/>
      <c r="N33" s="138"/>
      <c r="O33" s="138"/>
      <c r="P33" s="139"/>
      <c r="Q33" s="78">
        <f>INDEX(Прайс!$A:$O,MATCH(Бланк!$J33,Прайс!$A:$A,0),12)</f>
        <v>0</v>
      </c>
      <c r="R33" s="78">
        <f>INDEX(Прайс!$A:$O,MATCH(Бланк!$J33,Прайс!$A:$A,0),13)</f>
        <v>0</v>
      </c>
      <c r="T33" s="78" t="s">
        <v>226</v>
      </c>
      <c r="U33" s="78">
        <v>1</v>
      </c>
      <c r="V33" s="137" t="s">
        <v>227</v>
      </c>
      <c r="W33" s="138"/>
      <c r="X33" s="138"/>
      <c r="Y33" s="138"/>
      <c r="Z33" s="138"/>
      <c r="AA33" s="139"/>
      <c r="AB33" s="78">
        <f>INDEX(Прайс!$A:$O,MATCH(Бланк!$T33,Прайс!$A:$A,0),15)</f>
        <v>0</v>
      </c>
    </row>
    <row r="34" spans="2:28" ht="18.95" customHeight="1" x14ac:dyDescent="0.3">
      <c r="B34" s="78" t="s">
        <v>408</v>
      </c>
      <c r="C34" s="78">
        <v>15</v>
      </c>
      <c r="D34" s="78" t="s">
        <v>409</v>
      </c>
      <c r="E34" s="78">
        <f>INDEX(Прайс!$A:$O,MATCH(Бланк!$B34,Прайс!$A:$A,0),11)</f>
        <v>0</v>
      </c>
      <c r="F34" s="78">
        <f>INDEX(Прайс!$A:$O,MATCH(Бланк!$B34,Прайс!$A:$A,0),12)</f>
        <v>0</v>
      </c>
      <c r="G34" s="78">
        <f>INDEX(Прайс!$A:$O,MATCH(Бланк!$B34,Прайс!$A:$A,0),13)</f>
        <v>0</v>
      </c>
      <c r="H34" s="78">
        <f>INDEX(Прайс!$A:$O,MATCH(Бланк!$B34,Прайс!$A:$A,0),14)</f>
        <v>0</v>
      </c>
      <c r="I34" s="54"/>
      <c r="J34" s="78" t="s">
        <v>38</v>
      </c>
      <c r="K34" s="78">
        <v>2</v>
      </c>
      <c r="L34" s="137" t="s">
        <v>344</v>
      </c>
      <c r="M34" s="138"/>
      <c r="N34" s="138"/>
      <c r="O34" s="138"/>
      <c r="P34" s="139"/>
      <c r="Q34" s="78">
        <f>INDEX(Прайс!$A:$O,MATCH(Бланк!$J34,Прайс!$A:$A,0),12)</f>
        <v>0</v>
      </c>
      <c r="R34" s="78">
        <f>INDEX(Прайс!$A:$O,MATCH(Бланк!$J34,Прайс!$A:$A,0),13)</f>
        <v>0</v>
      </c>
      <c r="T34" s="78" t="s">
        <v>230</v>
      </c>
      <c r="U34" s="78">
        <v>1</v>
      </c>
      <c r="V34" s="137" t="s">
        <v>231</v>
      </c>
      <c r="W34" s="138"/>
      <c r="X34" s="138"/>
      <c r="Y34" s="138"/>
      <c r="Z34" s="138"/>
      <c r="AA34" s="139"/>
      <c r="AB34" s="78">
        <f>INDEX(Прайс!$A:$O,MATCH(Бланк!$T34,Прайс!$A:$A,0),15)</f>
        <v>0</v>
      </c>
    </row>
    <row r="35" spans="2:28" ht="18.95" customHeight="1" x14ac:dyDescent="0.3">
      <c r="B35" s="78" t="s">
        <v>410</v>
      </c>
      <c r="C35" s="78">
        <v>15</v>
      </c>
      <c r="D35" s="78" t="s">
        <v>411</v>
      </c>
      <c r="E35" s="78">
        <f>INDEX(Прайс!$A:$O,MATCH(Бланк!$B35,Прайс!$A:$A,0),11)</f>
        <v>0</v>
      </c>
      <c r="F35" s="78">
        <f>INDEX(Прайс!$A:$O,MATCH(Бланк!$B35,Прайс!$A:$A,0),12)</f>
        <v>0</v>
      </c>
      <c r="G35" s="78">
        <f>INDEX(Прайс!$A:$O,MATCH(Бланк!$B35,Прайс!$A:$A,0),13)</f>
        <v>0</v>
      </c>
      <c r="H35" s="78">
        <f>INDEX(Прайс!$A:$O,MATCH(Бланк!$B35,Прайс!$A:$A,0),14)</f>
        <v>0</v>
      </c>
      <c r="I35" s="54"/>
      <c r="J35" s="78" t="s">
        <v>398</v>
      </c>
      <c r="K35" s="78">
        <v>2</v>
      </c>
      <c r="L35" s="137" t="s">
        <v>421</v>
      </c>
      <c r="M35" s="138"/>
      <c r="N35" s="138"/>
      <c r="O35" s="138"/>
      <c r="P35" s="139"/>
      <c r="Q35" s="78">
        <f>INDEX(Прайс!$A:$O,MATCH(Бланк!$J35,Прайс!$A:$A,0),12)</f>
        <v>0</v>
      </c>
      <c r="R35" s="78">
        <f>INDEX(Прайс!$A:$O,MATCH(Бланк!$J35,Прайс!$A:$A,0),13)</f>
        <v>0</v>
      </c>
      <c r="T35" s="78" t="s">
        <v>234</v>
      </c>
      <c r="U35" s="78">
        <v>1</v>
      </c>
      <c r="V35" s="137" t="s">
        <v>235</v>
      </c>
      <c r="W35" s="138"/>
      <c r="X35" s="138"/>
      <c r="Y35" s="138"/>
      <c r="Z35" s="138"/>
      <c r="AA35" s="139"/>
      <c r="AB35" s="78">
        <f>INDEX(Прайс!$A:$O,MATCH(Бланк!$T35,Прайс!$A:$A,0),15)</f>
        <v>0</v>
      </c>
    </row>
    <row r="36" spans="2:28" ht="18.95" customHeight="1" x14ac:dyDescent="0.3">
      <c r="B36" s="134" t="s">
        <v>395</v>
      </c>
      <c r="C36" s="135"/>
      <c r="D36" s="135"/>
      <c r="E36" s="135"/>
      <c r="F36" s="135"/>
      <c r="G36" s="135"/>
      <c r="H36" s="136"/>
      <c r="I36" s="54"/>
      <c r="J36" s="78" t="s">
        <v>41</v>
      </c>
      <c r="K36" s="78">
        <v>2</v>
      </c>
      <c r="L36" s="137" t="s">
        <v>375</v>
      </c>
      <c r="M36" s="138"/>
      <c r="N36" s="138"/>
      <c r="O36" s="138"/>
      <c r="P36" s="139"/>
      <c r="Q36" s="78">
        <f>INDEX(Прайс!$A:$O,MATCH(Бланк!$J36,Прайс!$A:$A,0),12)</f>
        <v>0</v>
      </c>
      <c r="R36" s="78">
        <f>INDEX(Прайс!$A:$O,MATCH(Бланк!$J36,Прайс!$A:$A,0),13)</f>
        <v>0</v>
      </c>
      <c r="T36" s="78" t="s">
        <v>238</v>
      </c>
      <c r="U36" s="78">
        <v>5</v>
      </c>
      <c r="V36" s="137" t="s">
        <v>239</v>
      </c>
      <c r="W36" s="138"/>
      <c r="X36" s="138"/>
      <c r="Y36" s="138"/>
      <c r="Z36" s="138"/>
      <c r="AA36" s="139"/>
      <c r="AB36" s="78">
        <f>INDEX(Прайс!$A:$O,MATCH(Бланк!$T36,Прайс!$A:$A,0),15)</f>
        <v>0</v>
      </c>
    </row>
    <row r="37" spans="2:28" ht="18.95" customHeight="1" x14ac:dyDescent="0.3">
      <c r="B37" s="79" t="s">
        <v>384</v>
      </c>
      <c r="C37" s="79" t="s">
        <v>385</v>
      </c>
      <c r="D37" s="79" t="s">
        <v>337</v>
      </c>
      <c r="E37" s="79" t="s">
        <v>292</v>
      </c>
      <c r="F37" s="79" t="s">
        <v>380</v>
      </c>
      <c r="G37" s="79" t="s">
        <v>381</v>
      </c>
      <c r="H37" s="58" t="s">
        <v>382</v>
      </c>
      <c r="I37" s="54"/>
      <c r="J37" s="78" t="s">
        <v>399</v>
      </c>
      <c r="K37" s="78">
        <v>2</v>
      </c>
      <c r="L37" s="137" t="s">
        <v>491</v>
      </c>
      <c r="M37" s="138"/>
      <c r="N37" s="138"/>
      <c r="O37" s="138"/>
      <c r="P37" s="139"/>
      <c r="Q37" s="78">
        <f>INDEX(Прайс!$A:$O,MATCH(Бланк!$J37,Прайс!$A:$A,0),12)</f>
        <v>0</v>
      </c>
      <c r="R37" s="78">
        <f>INDEX(Прайс!$A:$O,MATCH(Бланк!$J37,Прайс!$A:$A,0),13)</f>
        <v>0</v>
      </c>
      <c r="T37" s="78" t="s">
        <v>242</v>
      </c>
      <c r="U37" s="78">
        <v>5</v>
      </c>
      <c r="V37" s="137" t="s">
        <v>243</v>
      </c>
      <c r="W37" s="138"/>
      <c r="X37" s="138"/>
      <c r="Y37" s="138"/>
      <c r="Z37" s="138"/>
      <c r="AA37" s="139"/>
      <c r="AB37" s="78">
        <f>INDEX(Прайс!$A:$O,MATCH(Бланк!$T37,Прайс!$A:$A,0),15)</f>
        <v>0</v>
      </c>
    </row>
    <row r="38" spans="2:28" ht="18.95" customHeight="1" x14ac:dyDescent="0.3">
      <c r="B38" s="78" t="s">
        <v>294</v>
      </c>
      <c r="C38" s="78">
        <v>10</v>
      </c>
      <c r="D38" s="78" t="s">
        <v>295</v>
      </c>
      <c r="E38" s="59"/>
      <c r="F38" s="78" t="e">
        <f>INDEX(Прайс!$A:$O,MATCH(Бланк!$B38,Прайс!$A:$A,0),12)</f>
        <v>#N/A</v>
      </c>
      <c r="G38" s="78" t="e">
        <f>INDEX(Прайс!$A:$O,MATCH(Бланк!$B38,Прайс!$A:$A,0),13)</f>
        <v>#N/A</v>
      </c>
      <c r="H38" s="78" t="e">
        <f>INDEX(Прайс!$A:$O,MATCH(Бланк!$B38,Прайс!$A:$A,0),14)</f>
        <v>#N/A</v>
      </c>
      <c r="I38" s="54"/>
      <c r="T38" s="78" t="s">
        <v>245</v>
      </c>
      <c r="U38" s="78">
        <v>5</v>
      </c>
      <c r="V38" s="137" t="s">
        <v>246</v>
      </c>
      <c r="W38" s="138"/>
      <c r="X38" s="138"/>
      <c r="Y38" s="138"/>
      <c r="Z38" s="138"/>
      <c r="AA38" s="139"/>
      <c r="AB38" s="78">
        <f>INDEX(Прайс!$A:$O,MATCH(Бланк!$T38,Прайс!$A:$A,0),15)</f>
        <v>0</v>
      </c>
    </row>
    <row r="39" spans="2:28" ht="18.95" customHeight="1" x14ac:dyDescent="0.3">
      <c r="B39" s="78" t="s">
        <v>296</v>
      </c>
      <c r="C39" s="78">
        <v>10</v>
      </c>
      <c r="D39" s="78" t="s">
        <v>297</v>
      </c>
      <c r="E39" s="59"/>
      <c r="F39" s="78">
        <f>INDEX(Прайс!$A:$O,MATCH(Бланк!$B39,Прайс!$A:$A,0),12)</f>
        <v>0</v>
      </c>
      <c r="G39" s="78">
        <f>INDEX(Прайс!$A:$O,MATCH(Бланк!$B39,Прайс!$A:$A,0),13)</f>
        <v>0</v>
      </c>
      <c r="H39" s="78">
        <f>INDEX(Прайс!$A:$O,MATCH(Бланк!$B39,Прайс!$A:$A,0),14)</f>
        <v>0</v>
      </c>
      <c r="I39" s="54"/>
      <c r="J39" s="134" t="s">
        <v>346</v>
      </c>
      <c r="K39" s="135"/>
      <c r="L39" s="135"/>
      <c r="M39" s="135"/>
      <c r="N39" s="135"/>
      <c r="O39" s="135"/>
      <c r="P39" s="135"/>
      <c r="Q39" s="135"/>
      <c r="R39" s="136"/>
      <c r="T39" s="78" t="s">
        <v>248</v>
      </c>
      <c r="U39" s="78">
        <v>5</v>
      </c>
      <c r="V39" s="137" t="s">
        <v>249</v>
      </c>
      <c r="W39" s="138"/>
      <c r="X39" s="138"/>
      <c r="Y39" s="138"/>
      <c r="Z39" s="138"/>
      <c r="AA39" s="139"/>
      <c r="AB39" s="78">
        <f>INDEX(Прайс!$A:$O,MATCH(Бланк!$T39,Прайс!$A:$A,0),15)</f>
        <v>0</v>
      </c>
    </row>
    <row r="40" spans="2:28" ht="18.95" customHeight="1" x14ac:dyDescent="0.3">
      <c r="B40" s="78" t="s">
        <v>299</v>
      </c>
      <c r="C40" s="78">
        <v>10</v>
      </c>
      <c r="D40" s="78" t="s">
        <v>300</v>
      </c>
      <c r="E40" s="59"/>
      <c r="F40" s="78">
        <f>INDEX(Прайс!$A:$O,MATCH(Бланк!$B40,Прайс!$A:$A,0),12)</f>
        <v>0</v>
      </c>
      <c r="G40" s="78">
        <f>INDEX(Прайс!$A:$O,MATCH(Бланк!$B40,Прайс!$A:$A,0),13)</f>
        <v>0</v>
      </c>
      <c r="H40" s="78">
        <f>INDEX(Прайс!$A:$O,MATCH(Бланк!$B40,Прайс!$A:$A,0),14)</f>
        <v>0</v>
      </c>
      <c r="I40" s="54"/>
      <c r="J40" s="79" t="s">
        <v>384</v>
      </c>
      <c r="K40" s="79" t="s">
        <v>385</v>
      </c>
      <c r="L40" s="151" t="s">
        <v>337</v>
      </c>
      <c r="M40" s="153"/>
      <c r="N40" s="79" t="s">
        <v>292</v>
      </c>
      <c r="O40" s="79" t="s">
        <v>380</v>
      </c>
      <c r="P40" s="79" t="s">
        <v>381</v>
      </c>
      <c r="Q40" s="58" t="s">
        <v>382</v>
      </c>
      <c r="R40" s="58" t="s">
        <v>383</v>
      </c>
      <c r="T40" s="78" t="s">
        <v>250</v>
      </c>
      <c r="U40" s="78">
        <v>5</v>
      </c>
      <c r="V40" s="137" t="s">
        <v>251</v>
      </c>
      <c r="W40" s="138"/>
      <c r="X40" s="138"/>
      <c r="Y40" s="138"/>
      <c r="Z40" s="138"/>
      <c r="AA40" s="139"/>
      <c r="AB40" s="78">
        <f>INDEX(Прайс!$A:$O,MATCH(Бланк!$T40,Прайс!$A:$A,0),15)</f>
        <v>0</v>
      </c>
    </row>
    <row r="41" spans="2:28" ht="18.95" customHeight="1" x14ac:dyDescent="0.3">
      <c r="B41" s="78" t="s">
        <v>388</v>
      </c>
      <c r="C41" s="78">
        <v>5</v>
      </c>
      <c r="D41" s="78" t="s">
        <v>386</v>
      </c>
      <c r="E41" s="78">
        <f>INDEX(Прайс!$A:$O,MATCH(Бланк!$B41,Прайс!$A:$A,0),11)</f>
        <v>0</v>
      </c>
      <c r="F41" s="78">
        <f>INDEX(Прайс!$A:$O,MATCH(Бланк!$B41,Прайс!$A:$A,0),12)</f>
        <v>0</v>
      </c>
      <c r="G41" s="78">
        <f>INDEX(Прайс!$A:$O,MATCH(Бланк!$B41,Прайс!$A:$A,0),13)</f>
        <v>0</v>
      </c>
      <c r="I41" s="54"/>
      <c r="J41" s="78" t="s">
        <v>208</v>
      </c>
      <c r="K41" s="78">
        <v>5</v>
      </c>
      <c r="L41" s="80" t="s">
        <v>306</v>
      </c>
      <c r="M41" s="81"/>
      <c r="N41" s="59"/>
      <c r="O41" s="78">
        <f>INDEX(Прайс!$A:$O,MATCH(Бланк!$J41,Прайс!$A:$A,0),12)</f>
        <v>0</v>
      </c>
      <c r="P41" s="59"/>
      <c r="Q41" s="59"/>
      <c r="R41" s="59"/>
      <c r="T41" s="78" t="s">
        <v>252</v>
      </c>
      <c r="U41" s="78">
        <v>1</v>
      </c>
      <c r="V41" s="137" t="s">
        <v>323</v>
      </c>
      <c r="W41" s="138"/>
      <c r="X41" s="138"/>
      <c r="Y41" s="138"/>
      <c r="Z41" s="138"/>
      <c r="AA41" s="139"/>
      <c r="AB41" s="78">
        <f>INDEX(Прайс!$A:$O,MATCH(Бланк!$T41,Прайс!$A:$A,0),15)</f>
        <v>0</v>
      </c>
    </row>
    <row r="42" spans="2:28" ht="18.95" customHeight="1" x14ac:dyDescent="0.3">
      <c r="B42" s="78" t="s">
        <v>389</v>
      </c>
      <c r="C42" s="78">
        <v>5</v>
      </c>
      <c r="D42" s="78" t="s">
        <v>387</v>
      </c>
      <c r="E42" s="78">
        <f>INDEX(Прайс!$A:$O,MATCH(Бланк!$B42,Прайс!$A:$A,0),11)</f>
        <v>0</v>
      </c>
      <c r="F42" s="78">
        <f>INDEX(Прайс!$A:$O,MATCH(Бланк!$B42,Прайс!$A:$A,0),12)</f>
        <v>0</v>
      </c>
      <c r="G42" s="78">
        <f>INDEX(Прайс!$A:$O,MATCH(Бланк!$B42,Прайс!$A:$A,0),13)</f>
        <v>0</v>
      </c>
      <c r="I42" s="54"/>
      <c r="J42" s="78" t="s">
        <v>75</v>
      </c>
      <c r="K42" s="78">
        <v>1</v>
      </c>
      <c r="L42" s="80" t="s">
        <v>73</v>
      </c>
      <c r="M42" s="81"/>
      <c r="N42" s="59"/>
      <c r="O42" s="78">
        <f>INDEX(Прайс!$A:$O,MATCH(Бланк!$J42,Прайс!$A:$A,0),12)</f>
        <v>0</v>
      </c>
      <c r="P42" s="78">
        <f>INDEX(Прайс!$A:$O,MATCH(Бланк!$J42,Прайс!$A:$A,0),13)</f>
        <v>0</v>
      </c>
      <c r="Q42" s="59"/>
      <c r="R42" s="59"/>
      <c r="T42" s="78" t="s">
        <v>255</v>
      </c>
      <c r="U42" s="78">
        <v>1</v>
      </c>
      <c r="V42" s="137" t="s">
        <v>324</v>
      </c>
      <c r="W42" s="138"/>
      <c r="X42" s="138"/>
      <c r="Y42" s="138"/>
      <c r="Z42" s="138"/>
      <c r="AA42" s="139"/>
      <c r="AB42" s="78">
        <f>INDEX(Прайс!$A:$O,MATCH(Бланк!$T42,Прайс!$A:$A,0),15)</f>
        <v>0</v>
      </c>
    </row>
    <row r="43" spans="2:28" ht="18.95" customHeight="1" x14ac:dyDescent="0.3">
      <c r="B43" s="78" t="s">
        <v>390</v>
      </c>
      <c r="C43" s="78">
        <v>5</v>
      </c>
      <c r="D43" s="78" t="s">
        <v>412</v>
      </c>
      <c r="E43" s="78">
        <f>INDEX(Прайс!$A:$O,MATCH(Бланк!$B43,Прайс!$A:$A,0),11)</f>
        <v>0</v>
      </c>
      <c r="F43" s="78">
        <f>INDEX(Прайс!$A:$O,MATCH(Бланк!$B43,Прайс!$A:$A,0),12)</f>
        <v>0</v>
      </c>
      <c r="G43" s="78">
        <f>INDEX(Прайс!$A:$O,MATCH(Бланк!$B43,Прайс!$A:$A,0),13)</f>
        <v>0</v>
      </c>
      <c r="I43" s="54"/>
      <c r="J43" s="78" t="s">
        <v>367</v>
      </c>
      <c r="K43" s="78">
        <v>1</v>
      </c>
      <c r="L43" s="80" t="s">
        <v>368</v>
      </c>
      <c r="M43" s="81"/>
      <c r="N43" s="78">
        <f>INDEX(Прайс!$A:$O,MATCH(Бланк!$J43,Прайс!$A:$A,0),11)</f>
        <v>0</v>
      </c>
      <c r="O43" s="78">
        <f>INDEX(Прайс!$A:$O,MATCH(Бланк!$J43,Прайс!$A:$A,0),12)</f>
        <v>0</v>
      </c>
      <c r="P43" s="78">
        <f>INDEX(Прайс!$A:$O,MATCH(Бланк!$J43,Прайс!$A:$A,0),13)</f>
        <v>0</v>
      </c>
      <c r="Q43" s="59"/>
      <c r="R43" s="59"/>
      <c r="S43" s="54"/>
      <c r="T43" s="78" t="s">
        <v>256</v>
      </c>
      <c r="U43" s="78">
        <v>1</v>
      </c>
      <c r="V43" s="137" t="s">
        <v>325</v>
      </c>
      <c r="W43" s="138"/>
      <c r="X43" s="138"/>
      <c r="Y43" s="138"/>
      <c r="Z43" s="138"/>
      <c r="AA43" s="139"/>
      <c r="AB43" s="78">
        <f>INDEX(Прайс!$A:$O,MATCH(Бланк!$T43,Прайс!$A:$A,0),15)</f>
        <v>0</v>
      </c>
    </row>
    <row r="44" spans="2:28" ht="18.95" customHeight="1" x14ac:dyDescent="0.3">
      <c r="B44" s="134" t="s">
        <v>359</v>
      </c>
      <c r="C44" s="135"/>
      <c r="D44" s="135"/>
      <c r="E44" s="135"/>
      <c r="F44" s="135"/>
      <c r="G44" s="136"/>
      <c r="I44" s="54"/>
      <c r="J44" s="78" t="s">
        <v>370</v>
      </c>
      <c r="K44" s="78">
        <v>1</v>
      </c>
      <c r="L44" s="80" t="s">
        <v>371</v>
      </c>
      <c r="M44" s="81"/>
      <c r="N44" s="78">
        <f>INDEX(Прайс!$A:$O,MATCH(Бланк!$J44,Прайс!$A:$A,0),11)</f>
        <v>0</v>
      </c>
      <c r="O44" s="78">
        <f>INDEX(Прайс!$A:$O,MATCH(Бланк!$J44,Прайс!$A:$A,0),12)</f>
        <v>0</v>
      </c>
      <c r="P44" s="78">
        <f>INDEX(Прайс!$A:$O,MATCH(Бланк!$J44,Прайс!$A:$A,0),13)</f>
        <v>0</v>
      </c>
      <c r="Q44" s="59"/>
      <c r="R44" s="59"/>
      <c r="S44" s="54"/>
      <c r="T44" s="78" t="s">
        <v>258</v>
      </c>
      <c r="U44" s="78">
        <v>1</v>
      </c>
      <c r="V44" s="137" t="s">
        <v>326</v>
      </c>
      <c r="W44" s="138"/>
      <c r="X44" s="138"/>
      <c r="Y44" s="138"/>
      <c r="Z44" s="138"/>
      <c r="AA44" s="139"/>
      <c r="AB44" s="78">
        <f>INDEX(Прайс!$A:$O,MATCH(Бланк!$T44,Прайс!$A:$A,0),15)</f>
        <v>0</v>
      </c>
    </row>
    <row r="45" spans="2:28" ht="18.95" customHeight="1" x14ac:dyDescent="0.3">
      <c r="B45" s="79" t="s">
        <v>384</v>
      </c>
      <c r="C45" s="79" t="s">
        <v>385</v>
      </c>
      <c r="D45" s="79" t="s">
        <v>337</v>
      </c>
      <c r="E45" s="79" t="s">
        <v>292</v>
      </c>
      <c r="F45" s="79" t="s">
        <v>380</v>
      </c>
      <c r="G45" s="79" t="s">
        <v>381</v>
      </c>
      <c r="I45" s="54"/>
      <c r="J45" s="78" t="s">
        <v>76</v>
      </c>
      <c r="K45" s="78">
        <v>1</v>
      </c>
      <c r="L45" s="80" t="s">
        <v>302</v>
      </c>
      <c r="M45" s="81"/>
      <c r="N45" s="59"/>
      <c r="O45" s="59"/>
      <c r="P45" s="78">
        <f>INDEX(Прайс!$A:$O,MATCH(Бланк!$J45,Прайс!$A:$A,0),13)</f>
        <v>0</v>
      </c>
      <c r="Q45" s="78">
        <f>INDEX(Прайс!$A:$O,MATCH(Бланк!$J45,Прайс!$A:$A,0),14)</f>
        <v>0</v>
      </c>
      <c r="R45" s="78">
        <f>INDEX(Прайс!$A:$O,MATCH(Бланк!$J45,Прайс!$A:$A,0),15)</f>
        <v>0</v>
      </c>
      <c r="S45" s="54"/>
      <c r="T45" s="78" t="s">
        <v>259</v>
      </c>
      <c r="U45" s="78">
        <v>5</v>
      </c>
      <c r="V45" s="137" t="s">
        <v>327</v>
      </c>
      <c r="W45" s="138"/>
      <c r="X45" s="138"/>
      <c r="Y45" s="138"/>
      <c r="Z45" s="138"/>
      <c r="AA45" s="139"/>
      <c r="AB45" s="78">
        <f>INDEX(Прайс!$A:$O,MATCH(Бланк!$T45,Прайс!$A:$A,0),15)</f>
        <v>0</v>
      </c>
    </row>
    <row r="46" spans="2:28" ht="18.95" customHeight="1" x14ac:dyDescent="0.3">
      <c r="B46" s="78" t="s">
        <v>90</v>
      </c>
      <c r="C46" s="78">
        <v>2</v>
      </c>
      <c r="D46" s="78" t="s">
        <v>308</v>
      </c>
      <c r="E46" s="78">
        <f>INDEX(Прайс!$A:$O,MATCH(Бланк!$B46,Прайс!$A:$A,0),11)</f>
        <v>0</v>
      </c>
      <c r="F46" s="78">
        <f>INDEX(Прайс!$A:$O,MATCH(Бланк!$B46,Прайс!$A:$A,0),12)</f>
        <v>0</v>
      </c>
      <c r="G46" s="78">
        <f>INDEX(Прайс!$A:$O,MATCH(Бланк!$B46,Прайс!$A:$A,0),13)</f>
        <v>0</v>
      </c>
      <c r="I46" s="54"/>
      <c r="J46" s="78" t="s">
        <v>348</v>
      </c>
      <c r="K46" s="78">
        <v>1</v>
      </c>
      <c r="L46" s="80" t="s">
        <v>213</v>
      </c>
      <c r="M46" s="81"/>
      <c r="N46" s="59"/>
      <c r="O46" s="59"/>
      <c r="P46" s="78">
        <f>INDEX(Прайс!$A:$O,MATCH(Бланк!$J46,Прайс!$A:$A,0),13)</f>
        <v>0</v>
      </c>
      <c r="Q46" s="78">
        <f>INDEX(Прайс!$A:$O,MATCH(Бланк!$J46,Прайс!$A:$A,0),14)</f>
        <v>0</v>
      </c>
      <c r="R46" s="78">
        <f>INDEX(Прайс!$A:$O,MATCH(Бланк!$J46,Прайс!$A:$A,0),15)</f>
        <v>0</v>
      </c>
      <c r="S46" s="54"/>
      <c r="T46" s="78" t="s">
        <v>262</v>
      </c>
      <c r="U46" s="78">
        <v>5</v>
      </c>
      <c r="V46" s="137" t="s">
        <v>328</v>
      </c>
      <c r="W46" s="138"/>
      <c r="X46" s="138"/>
      <c r="Y46" s="138"/>
      <c r="Z46" s="138"/>
      <c r="AA46" s="139"/>
      <c r="AB46" s="78">
        <f>INDEX(Прайс!$A:$O,MATCH(Бланк!$T46,Прайс!$A:$A,0),15)</f>
        <v>0</v>
      </c>
    </row>
    <row r="47" spans="2:28" ht="18.95" customHeight="1" x14ac:dyDescent="0.3">
      <c r="B47" s="78" t="s">
        <v>196</v>
      </c>
      <c r="C47" s="78">
        <v>1</v>
      </c>
      <c r="D47" s="78" t="s">
        <v>309</v>
      </c>
      <c r="E47" s="78" t="e">
        <f>INDEX(Прайс!$A:$O,MATCH(Бланк!$B47,Прайс!$A:$A,0),11)</f>
        <v>#N/A</v>
      </c>
      <c r="F47" s="78" t="e">
        <f>INDEX(Прайс!$A:$O,MATCH(Бланк!$B47,Прайс!$A:$A,0),12)</f>
        <v>#N/A</v>
      </c>
      <c r="G47" s="78" t="e">
        <f>INDEX(Прайс!$A:$O,MATCH(Бланк!$B47,Прайс!$A:$A,0),13)</f>
        <v>#N/A</v>
      </c>
      <c r="I47" s="54"/>
      <c r="J47" s="78" t="s">
        <v>216</v>
      </c>
      <c r="K47" s="78">
        <v>1</v>
      </c>
      <c r="L47" s="80" t="s">
        <v>217</v>
      </c>
      <c r="M47" s="81"/>
      <c r="N47" s="59"/>
      <c r="O47" s="59"/>
      <c r="P47" s="78">
        <f>INDEX(Прайс!$A:$O,MATCH(Бланк!$J47,Прайс!$A:$A,0),13)</f>
        <v>0</v>
      </c>
      <c r="Q47" s="78">
        <f>INDEX(Прайс!$A:$O,MATCH(Бланк!$J47,Прайс!$A:$A,0),14)</f>
        <v>0</v>
      </c>
      <c r="R47" s="78">
        <f>INDEX(Прайс!$A:$O,MATCH(Бланк!$J47,Прайс!$A:$A,0),15)</f>
        <v>0</v>
      </c>
      <c r="S47" s="54"/>
      <c r="T47" s="78" t="s">
        <v>264</v>
      </c>
      <c r="U47" s="78">
        <v>5</v>
      </c>
      <c r="V47" s="137" t="s">
        <v>329</v>
      </c>
      <c r="W47" s="138"/>
      <c r="X47" s="138"/>
      <c r="Y47" s="138"/>
      <c r="Z47" s="138"/>
      <c r="AA47" s="139"/>
      <c r="AB47" s="78">
        <f>INDEX(Прайс!$A:$O,MATCH(Бланк!$T47,Прайс!$A:$A,0),15)</f>
        <v>0</v>
      </c>
    </row>
    <row r="48" spans="2:28" ht="18.95" customHeight="1" x14ac:dyDescent="0.3">
      <c r="B48" s="78" t="s">
        <v>377</v>
      </c>
      <c r="C48" s="78">
        <v>1</v>
      </c>
      <c r="D48" s="78" t="s">
        <v>376</v>
      </c>
      <c r="E48" s="78">
        <f>INDEX(Прайс!$A:$O,MATCH(Бланк!$B48,Прайс!$A:$A,0),11)</f>
        <v>0</v>
      </c>
      <c r="F48" s="78">
        <f>INDEX(Прайс!$A:$O,MATCH(Бланк!$B48,Прайс!$A:$A,0),12)</f>
        <v>0</v>
      </c>
      <c r="G48" s="78">
        <f>INDEX(Прайс!$A:$O,MATCH(Бланк!$B48,Прайс!$A:$A,0),13)</f>
        <v>0</v>
      </c>
      <c r="I48" s="54"/>
      <c r="S48" s="54"/>
      <c r="T48" s="78" t="s">
        <v>267</v>
      </c>
      <c r="U48" s="78">
        <v>5</v>
      </c>
      <c r="V48" s="137" t="s">
        <v>330</v>
      </c>
      <c r="W48" s="138"/>
      <c r="X48" s="138"/>
      <c r="Y48" s="138"/>
      <c r="Z48" s="138"/>
      <c r="AA48" s="139"/>
      <c r="AB48" s="78">
        <f>INDEX(Прайс!$A:$O,MATCH(Бланк!$T48,Прайс!$A:$A,0),15)</f>
        <v>0</v>
      </c>
    </row>
    <row r="49" spans="2:28" ht="18.95" customHeight="1" x14ac:dyDescent="0.3">
      <c r="B49" s="78" t="s">
        <v>89</v>
      </c>
      <c r="C49" s="78">
        <v>2</v>
      </c>
      <c r="D49" s="78" t="s">
        <v>310</v>
      </c>
      <c r="E49" s="78">
        <f>INDEX(Прайс!$A:$O,MATCH(Бланк!$B49,Прайс!$A:$A,0),11)</f>
        <v>0</v>
      </c>
      <c r="F49" s="78">
        <f>INDEX(Прайс!$A:$O,MATCH(Бланк!$B49,Прайс!$A:$A,0),12)</f>
        <v>0</v>
      </c>
      <c r="G49" s="78">
        <f>INDEX(Прайс!$A:$O,MATCH(Бланк!$B49,Прайс!$A:$A,0),13)</f>
        <v>0</v>
      </c>
      <c r="H49" s="54"/>
      <c r="I49" s="54"/>
      <c r="S49" s="54"/>
      <c r="T49" s="78" t="s">
        <v>269</v>
      </c>
      <c r="U49" s="78">
        <v>1</v>
      </c>
      <c r="V49" s="137" t="s">
        <v>331</v>
      </c>
      <c r="W49" s="138"/>
      <c r="X49" s="138"/>
      <c r="Y49" s="138"/>
      <c r="Z49" s="138"/>
      <c r="AA49" s="139"/>
      <c r="AB49" s="78">
        <f>INDEX(Прайс!$A:$O,MATCH(Бланк!$T49,Прайс!$A:$A,0),15)</f>
        <v>0</v>
      </c>
    </row>
    <row r="50" spans="2:28" ht="18.95" customHeight="1" x14ac:dyDescent="0.3">
      <c r="B50" s="134" t="s">
        <v>361</v>
      </c>
      <c r="C50" s="135"/>
      <c r="D50" s="135"/>
      <c r="E50" s="135"/>
      <c r="F50" s="135"/>
      <c r="G50" s="136"/>
      <c r="H50" s="54"/>
      <c r="I50" s="54"/>
      <c r="J50" s="156" t="s">
        <v>356</v>
      </c>
      <c r="K50" s="156"/>
      <c r="L50" s="156"/>
      <c r="M50" s="156"/>
      <c r="N50" s="156"/>
      <c r="O50" s="156"/>
      <c r="P50" s="156"/>
      <c r="Q50" s="156"/>
      <c r="R50" s="156"/>
      <c r="S50" s="54"/>
      <c r="T50" s="78" t="s">
        <v>272</v>
      </c>
      <c r="U50" s="78">
        <v>1</v>
      </c>
      <c r="V50" s="137" t="s">
        <v>332</v>
      </c>
      <c r="W50" s="138"/>
      <c r="X50" s="138"/>
      <c r="Y50" s="138"/>
      <c r="Z50" s="138"/>
      <c r="AA50" s="139"/>
      <c r="AB50" s="78">
        <f>INDEX(Прайс!$A:$O,MATCH(Бланк!$T50,Прайс!$A:$A,0),15)</f>
        <v>0</v>
      </c>
    </row>
    <row r="51" spans="2:28" ht="18.95" customHeight="1" x14ac:dyDescent="0.3">
      <c r="B51" s="79" t="s">
        <v>384</v>
      </c>
      <c r="C51" s="79" t="s">
        <v>385</v>
      </c>
      <c r="D51" s="79" t="s">
        <v>337</v>
      </c>
      <c r="E51" s="79" t="s">
        <v>292</v>
      </c>
      <c r="F51" s="79" t="s">
        <v>380</v>
      </c>
      <c r="G51" s="79" t="s">
        <v>381</v>
      </c>
      <c r="H51" s="54"/>
      <c r="J51" s="79" t="s">
        <v>384</v>
      </c>
      <c r="K51" s="79" t="s">
        <v>385</v>
      </c>
      <c r="L51" s="146" t="s">
        <v>337</v>
      </c>
      <c r="M51" s="147"/>
      <c r="N51" s="147"/>
      <c r="O51" s="147"/>
      <c r="P51" s="147"/>
      <c r="Q51" s="148"/>
      <c r="R51" s="56" t="s">
        <v>382</v>
      </c>
      <c r="S51" s="54"/>
      <c r="T51" s="78" t="s">
        <v>274</v>
      </c>
      <c r="U51" s="78">
        <v>5</v>
      </c>
      <c r="V51" s="137" t="s">
        <v>333</v>
      </c>
      <c r="W51" s="138"/>
      <c r="X51" s="138"/>
      <c r="Y51" s="138"/>
      <c r="Z51" s="138"/>
      <c r="AA51" s="139"/>
      <c r="AB51" s="78">
        <f>INDEX(Прайс!$A:$O,MATCH(Бланк!$T51,Прайс!$A:$A,0),15)</f>
        <v>0</v>
      </c>
    </row>
    <row r="52" spans="2:28" ht="18.95" customHeight="1" x14ac:dyDescent="0.3">
      <c r="B52" s="78" t="s">
        <v>91</v>
      </c>
      <c r="C52" s="78">
        <v>1</v>
      </c>
      <c r="D52" s="78" t="s">
        <v>362</v>
      </c>
      <c r="E52" s="78">
        <f>INDEX(Прайс!$A:$O,MATCH(Бланк!$B52,Прайс!$A:$A,0),11)</f>
        <v>0</v>
      </c>
      <c r="F52" s="78">
        <f>INDEX(Прайс!$A:$O,MATCH(Бланк!$B52,Прайс!$A:$A,0),12)</f>
        <v>0</v>
      </c>
      <c r="G52" s="78">
        <f>INDEX(Прайс!$A:$O,MATCH(Бланк!$B52,Прайс!$A:$A,0),13)</f>
        <v>0</v>
      </c>
      <c r="H52" s="54"/>
      <c r="J52" s="78" t="s">
        <v>96</v>
      </c>
      <c r="K52" s="78">
        <v>10</v>
      </c>
      <c r="L52" s="140" t="s">
        <v>357</v>
      </c>
      <c r="M52" s="141"/>
      <c r="N52" s="141"/>
      <c r="O52" s="141"/>
      <c r="P52" s="141"/>
      <c r="Q52" s="142"/>
      <c r="R52" s="78">
        <f>INDEX(Прайс!$A:$O,MATCH(Бланк!$J52,Прайс!$A:$A,0),14)</f>
        <v>0</v>
      </c>
      <c r="S52" s="54"/>
      <c r="T52" s="78" t="s">
        <v>277</v>
      </c>
      <c r="U52" s="78">
        <v>5</v>
      </c>
      <c r="V52" s="137" t="s">
        <v>334</v>
      </c>
      <c r="W52" s="138"/>
      <c r="X52" s="138"/>
      <c r="Y52" s="138"/>
      <c r="Z52" s="138"/>
      <c r="AA52" s="139"/>
      <c r="AB52" s="78">
        <f>INDEX(Прайс!$A:$O,MATCH(Бланк!$T52,Прайс!$A:$A,0),15)</f>
        <v>0</v>
      </c>
    </row>
    <row r="53" spans="2:28" ht="18.95" customHeight="1" x14ac:dyDescent="0.3">
      <c r="B53" s="78" t="s">
        <v>92</v>
      </c>
      <c r="C53" s="78">
        <v>1</v>
      </c>
      <c r="D53" s="78" t="s">
        <v>363</v>
      </c>
      <c r="E53" s="78">
        <f>INDEX(Прайс!$A:$O,MATCH(Бланк!$B53,Прайс!$A:$A,0),11)</f>
        <v>0</v>
      </c>
      <c r="F53" s="78">
        <f>INDEX(Прайс!$A:$O,MATCH(Бланк!$B53,Прайс!$A:$A,0),12)</f>
        <v>0</v>
      </c>
      <c r="G53" s="78">
        <f>INDEX(Прайс!$A:$O,MATCH(Бланк!$B53,Прайс!$A:$A,0),13)</f>
        <v>0</v>
      </c>
      <c r="H53" s="54"/>
      <c r="J53" s="78" t="s">
        <v>97</v>
      </c>
      <c r="K53" s="78">
        <v>10</v>
      </c>
      <c r="L53" s="137" t="s">
        <v>418</v>
      </c>
      <c r="M53" s="138"/>
      <c r="N53" s="138"/>
      <c r="O53" s="138"/>
      <c r="P53" s="138"/>
      <c r="Q53" s="139"/>
      <c r="R53" s="78">
        <f>INDEX(Прайс!$A:$O,MATCH(Бланк!$J53,Прайс!$A:$A,0),14)</f>
        <v>0</v>
      </c>
      <c r="S53" s="54"/>
      <c r="T53" s="78" t="s">
        <v>279</v>
      </c>
      <c r="U53" s="78">
        <v>5</v>
      </c>
      <c r="V53" s="137" t="s">
        <v>335</v>
      </c>
      <c r="W53" s="138"/>
      <c r="X53" s="138"/>
      <c r="Y53" s="138"/>
      <c r="Z53" s="138"/>
      <c r="AA53" s="139"/>
      <c r="AB53" s="78">
        <f>INDEX(Прайс!$A:$O,MATCH(Бланк!$T53,Прайс!$A:$A,0),15)</f>
        <v>0</v>
      </c>
    </row>
    <row r="54" spans="2:28" ht="18.95" customHeight="1" x14ac:dyDescent="0.3">
      <c r="B54" s="78" t="s">
        <v>93</v>
      </c>
      <c r="C54" s="78">
        <v>1</v>
      </c>
      <c r="D54" s="78" t="s">
        <v>364</v>
      </c>
      <c r="E54" s="78">
        <f>INDEX(Прайс!$A:$O,MATCH(Бланк!$B54,Прайс!$A:$A,0),11)</f>
        <v>0</v>
      </c>
      <c r="F54" s="78">
        <f>INDEX(Прайс!$A:$O,MATCH(Бланк!$B54,Прайс!$A:$A,0),12)</f>
        <v>0</v>
      </c>
      <c r="G54" s="78">
        <f>INDEX(Прайс!$A:$O,MATCH(Бланк!$B54,Прайс!$A:$A,0),13)</f>
        <v>0</v>
      </c>
      <c r="J54" s="78" t="s">
        <v>99</v>
      </c>
      <c r="K54" s="78">
        <v>10</v>
      </c>
      <c r="L54" s="137" t="s">
        <v>358</v>
      </c>
      <c r="M54" s="138"/>
      <c r="N54" s="138"/>
      <c r="O54" s="138"/>
      <c r="P54" s="138"/>
      <c r="Q54" s="139"/>
      <c r="R54" s="78">
        <f>INDEX(Прайс!$A:$O,MATCH(Бланк!$J54,Прайс!$A:$A,0),14)</f>
        <v>0</v>
      </c>
      <c r="S54" s="54"/>
      <c r="T54" s="78" t="s">
        <v>281</v>
      </c>
      <c r="U54" s="78">
        <v>5</v>
      </c>
      <c r="V54" s="137" t="s">
        <v>336</v>
      </c>
      <c r="W54" s="138"/>
      <c r="X54" s="138"/>
      <c r="Y54" s="138"/>
      <c r="Z54" s="138"/>
      <c r="AA54" s="139"/>
      <c r="AB54" s="78">
        <f>INDEX(Прайс!$A:$O,MATCH(Бланк!$T54,Прайс!$A:$A,0),15)</f>
        <v>0</v>
      </c>
    </row>
    <row r="55" spans="2:28" ht="18.95" customHeight="1" x14ac:dyDescent="0.3">
      <c r="B55" s="78" t="s">
        <v>94</v>
      </c>
      <c r="C55" s="78">
        <v>1</v>
      </c>
      <c r="D55" s="78" t="s">
        <v>365</v>
      </c>
      <c r="E55" s="78">
        <f>INDEX(Прайс!$A:$O,MATCH(Бланк!$B55,Прайс!$A:$A,0),11)</f>
        <v>0</v>
      </c>
      <c r="F55" s="78">
        <f>INDEX(Прайс!$A:$O,MATCH(Бланк!$B55,Прайс!$A:$A,0),12)</f>
        <v>0</v>
      </c>
      <c r="G55" s="78">
        <f>INDEX(Прайс!$A:$O,MATCH(Бланк!$B55,Прайс!$A:$A,0),13)</f>
        <v>0</v>
      </c>
      <c r="J55" s="78" t="s">
        <v>100</v>
      </c>
      <c r="K55" s="78">
        <v>10</v>
      </c>
      <c r="L55" s="137" t="s">
        <v>360</v>
      </c>
      <c r="M55" s="138"/>
      <c r="N55" s="138"/>
      <c r="O55" s="138"/>
      <c r="P55" s="138"/>
      <c r="Q55" s="139"/>
      <c r="R55" s="78">
        <f>INDEX(Прайс!$A:$O,MATCH(Бланк!$J55,Прайс!$A:$A,0),14)</f>
        <v>0</v>
      </c>
      <c r="S55" s="54"/>
      <c r="T55" s="78" t="s">
        <v>283</v>
      </c>
      <c r="U55" s="78">
        <v>1</v>
      </c>
      <c r="V55" s="137" t="s">
        <v>284</v>
      </c>
      <c r="W55" s="138"/>
      <c r="X55" s="138"/>
      <c r="Y55" s="138"/>
      <c r="Z55" s="138"/>
      <c r="AA55" s="139"/>
      <c r="AB55" s="78">
        <f>INDEX(Прайс!$A:$O,MATCH(Бланк!$T55,Прайс!$A:$A,0),15)</f>
        <v>0</v>
      </c>
    </row>
    <row r="56" spans="2:28" ht="18.75" customHeight="1" x14ac:dyDescent="0.3">
      <c r="B56" s="78" t="s">
        <v>95</v>
      </c>
      <c r="C56" s="78">
        <v>1</v>
      </c>
      <c r="D56" s="78" t="s">
        <v>366</v>
      </c>
      <c r="E56" s="78">
        <f>INDEX(Прайс!$A:$O,MATCH(Бланк!$B56,Прайс!$A:$A,0),11)</f>
        <v>0</v>
      </c>
      <c r="F56" s="78">
        <f>INDEX(Прайс!$A:$O,MATCH(Бланк!$B56,Прайс!$A:$A,0),12)</f>
        <v>0</v>
      </c>
      <c r="G56" s="78">
        <f>INDEX(Прайс!$A:$O,MATCH(Бланк!$B56,Прайс!$A:$A,0),13)</f>
        <v>0</v>
      </c>
      <c r="J56" s="78" t="s">
        <v>135</v>
      </c>
      <c r="K56" s="78">
        <v>10</v>
      </c>
      <c r="L56" s="137" t="s">
        <v>320</v>
      </c>
      <c r="M56" s="138"/>
      <c r="N56" s="138"/>
      <c r="O56" s="138"/>
      <c r="P56" s="138"/>
      <c r="Q56" s="139"/>
      <c r="R56" s="78">
        <f>INDEX(Прайс!$A:$O,MATCH(Бланк!$J56,Прайс!$A:$A,0),14)</f>
        <v>0</v>
      </c>
      <c r="S56" s="54"/>
      <c r="T56" s="78" t="s">
        <v>287</v>
      </c>
      <c r="U56" s="78">
        <v>1</v>
      </c>
      <c r="V56" s="137" t="s">
        <v>288</v>
      </c>
      <c r="W56" s="138"/>
      <c r="X56" s="138"/>
      <c r="Y56" s="138"/>
      <c r="Z56" s="138"/>
      <c r="AA56" s="139"/>
      <c r="AB56" s="78">
        <f>INDEX(Прайс!$A:$O,MATCH(Бланк!$T56,Прайс!$A:$A,0),15)</f>
        <v>0</v>
      </c>
    </row>
    <row r="57" spans="2:28" ht="18.75" customHeight="1" x14ac:dyDescent="0.3">
      <c r="N57" s="60"/>
      <c r="O57" s="54"/>
      <c r="P57" s="54"/>
      <c r="Q57" s="54"/>
      <c r="R57" s="54"/>
      <c r="S57" s="54"/>
    </row>
    <row r="58" spans="2:28" x14ac:dyDescent="0.3">
      <c r="B58" s="134" t="s">
        <v>401</v>
      </c>
      <c r="C58" s="135"/>
      <c r="D58" s="135"/>
      <c r="E58" s="135"/>
      <c r="F58" s="135"/>
      <c r="G58" s="135"/>
      <c r="H58" s="135"/>
      <c r="I58" s="135"/>
      <c r="J58" s="135"/>
      <c r="K58" s="135"/>
      <c r="L58" s="136"/>
      <c r="N58" s="60"/>
      <c r="O58" s="54"/>
      <c r="P58" s="54"/>
      <c r="Q58" s="54"/>
      <c r="R58" s="54"/>
      <c r="S58" s="54"/>
      <c r="T58" s="61"/>
    </row>
    <row r="59" spans="2:28" x14ac:dyDescent="0.3">
      <c r="B59" s="154" t="str">
        <f>IF(Прайс!J6=0,"",CONCATENATE("Сумма заказа по прайсу: ",Прайс!J6," руб."))</f>
        <v/>
      </c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N59" s="60"/>
      <c r="O59" s="54"/>
      <c r="P59" s="54"/>
      <c r="Q59" s="54"/>
      <c r="R59" s="54"/>
      <c r="S59" s="54"/>
      <c r="T59" s="61"/>
    </row>
    <row r="60" spans="2:28" x14ac:dyDescent="0.3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N60" s="60"/>
      <c r="O60" s="54"/>
      <c r="P60" s="54"/>
      <c r="Q60" s="54"/>
      <c r="R60" s="54"/>
      <c r="S60" s="54"/>
      <c r="T60" s="61"/>
    </row>
    <row r="61" spans="2:28" x14ac:dyDescent="0.3"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N61" s="60"/>
      <c r="O61" s="54"/>
      <c r="P61" s="54"/>
      <c r="Q61" s="54"/>
      <c r="R61" s="54"/>
      <c r="S61" s="54"/>
      <c r="T61" s="61"/>
    </row>
    <row r="62" spans="2:28" x14ac:dyDescent="0.3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5"/>
      <c r="M62" s="54"/>
      <c r="N62" s="54"/>
      <c r="O62" s="54"/>
      <c r="P62" s="54"/>
      <c r="Q62" s="54"/>
      <c r="R62" s="54"/>
      <c r="S62" s="54"/>
      <c r="T62" s="61"/>
      <c r="U62" s="54"/>
      <c r="V62" s="54"/>
    </row>
    <row r="63" spans="2:28" x14ac:dyDescent="0.3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5"/>
      <c r="M63" s="54"/>
      <c r="N63" s="54"/>
      <c r="O63" s="54"/>
      <c r="P63" s="54"/>
      <c r="Q63" s="54"/>
      <c r="R63" s="54"/>
      <c r="S63" s="54"/>
      <c r="T63" s="61"/>
      <c r="U63" s="54"/>
      <c r="V63" s="54"/>
    </row>
    <row r="64" spans="2:28" x14ac:dyDescent="0.3">
      <c r="M64" s="54"/>
      <c r="N64" s="54"/>
      <c r="O64" s="54"/>
      <c r="P64" s="54"/>
      <c r="Q64" s="54"/>
      <c r="R64" s="54"/>
      <c r="S64" s="54"/>
      <c r="T64" s="61"/>
      <c r="U64" s="54"/>
      <c r="V64" s="54"/>
    </row>
    <row r="65" spans="9:22" x14ac:dyDescent="0.3">
      <c r="M65" s="54"/>
      <c r="N65" s="54"/>
      <c r="O65" s="54"/>
      <c r="P65" s="54"/>
      <c r="Q65" s="54"/>
      <c r="R65" s="54"/>
      <c r="S65" s="54"/>
      <c r="T65" s="61"/>
      <c r="U65" s="54"/>
      <c r="V65" s="54"/>
    </row>
    <row r="66" spans="9:22" x14ac:dyDescent="0.3">
      <c r="I66" s="54"/>
      <c r="M66" s="54"/>
      <c r="N66" s="54"/>
      <c r="O66" s="54"/>
      <c r="P66" s="54"/>
      <c r="Q66" s="54"/>
      <c r="R66" s="54"/>
      <c r="S66" s="54"/>
      <c r="T66" s="61"/>
      <c r="U66" s="54"/>
      <c r="V66" s="54"/>
    </row>
    <row r="67" spans="9:22" x14ac:dyDescent="0.3">
      <c r="I67" s="54"/>
      <c r="S67" s="61"/>
      <c r="T67" s="61"/>
    </row>
    <row r="68" spans="9:22" x14ac:dyDescent="0.3">
      <c r="I68" s="54"/>
      <c r="S68" s="61"/>
      <c r="T68" s="61"/>
    </row>
    <row r="69" spans="9:22" x14ac:dyDescent="0.3">
      <c r="I69" s="54"/>
      <c r="S69" s="61"/>
      <c r="T69" s="61"/>
    </row>
    <row r="70" spans="9:22" x14ac:dyDescent="0.3">
      <c r="I70" s="54"/>
      <c r="S70" s="61"/>
      <c r="T70" s="61"/>
    </row>
    <row r="71" spans="9:22" x14ac:dyDescent="0.3">
      <c r="I71" s="54"/>
      <c r="S71" s="61"/>
      <c r="T71" s="61"/>
    </row>
    <row r="72" spans="9:22" x14ac:dyDescent="0.3">
      <c r="S72" s="61"/>
      <c r="T72" s="61"/>
    </row>
    <row r="73" spans="9:22" x14ac:dyDescent="0.3">
      <c r="S73" s="61"/>
      <c r="T73" s="61"/>
    </row>
    <row r="74" spans="9:22" x14ac:dyDescent="0.3">
      <c r="S74" s="61"/>
      <c r="T74" s="61"/>
    </row>
    <row r="75" spans="9:22" x14ac:dyDescent="0.3">
      <c r="P75" s="61"/>
      <c r="Q75" s="61"/>
      <c r="R75" s="61"/>
      <c r="S75" s="61"/>
      <c r="T75" s="61"/>
    </row>
    <row r="76" spans="9:22" x14ac:dyDescent="0.3">
      <c r="P76" s="61"/>
      <c r="Q76" s="61"/>
      <c r="R76" s="61"/>
      <c r="S76" s="61"/>
      <c r="T76" s="61"/>
    </row>
  </sheetData>
  <sheetProtection password="D9F5" sheet="1" objects="1" scenarios="1"/>
  <mergeCells count="100">
    <mergeCell ref="L11:O11"/>
    <mergeCell ref="L22:O22"/>
    <mergeCell ref="L23:O23"/>
    <mergeCell ref="L24:O24"/>
    <mergeCell ref="L25:O25"/>
    <mergeCell ref="L17:O17"/>
    <mergeCell ref="L18:O18"/>
    <mergeCell ref="L19:O19"/>
    <mergeCell ref="L20:O20"/>
    <mergeCell ref="L21:O21"/>
    <mergeCell ref="B7:G7"/>
    <mergeCell ref="V51:AA51"/>
    <mergeCell ref="V52:AA52"/>
    <mergeCell ref="V53:AA53"/>
    <mergeCell ref="V54:AA54"/>
    <mergeCell ref="L30:P30"/>
    <mergeCell ref="L31:P31"/>
    <mergeCell ref="L12:O12"/>
    <mergeCell ref="L13:O13"/>
    <mergeCell ref="L14:O14"/>
    <mergeCell ref="L15:O15"/>
    <mergeCell ref="L16:O16"/>
    <mergeCell ref="J7:R7"/>
    <mergeCell ref="L8:O8"/>
    <mergeCell ref="L9:O9"/>
    <mergeCell ref="L10:O10"/>
    <mergeCell ref="B19:G19"/>
    <mergeCell ref="B31:H31"/>
    <mergeCell ref="J27:R27"/>
    <mergeCell ref="J39:R39"/>
    <mergeCell ref="L40:M40"/>
    <mergeCell ref="B36:H36"/>
    <mergeCell ref="L37:P37"/>
    <mergeCell ref="L36:P36"/>
    <mergeCell ref="L28:P28"/>
    <mergeCell ref="L29:P29"/>
    <mergeCell ref="L32:P32"/>
    <mergeCell ref="L33:P33"/>
    <mergeCell ref="L34:P34"/>
    <mergeCell ref="L35:P35"/>
    <mergeCell ref="B58:L58"/>
    <mergeCell ref="B59:L63"/>
    <mergeCell ref="J50:R50"/>
    <mergeCell ref="L51:Q51"/>
    <mergeCell ref="L52:Q52"/>
    <mergeCell ref="L53:Q53"/>
    <mergeCell ref="L54:Q54"/>
    <mergeCell ref="L55:Q55"/>
    <mergeCell ref="L56:Q56"/>
    <mergeCell ref="B44:G44"/>
    <mergeCell ref="B50:G50"/>
    <mergeCell ref="T29:AB29"/>
    <mergeCell ref="V30:AA30"/>
    <mergeCell ref="V31:AA31"/>
    <mergeCell ref="V32:AA32"/>
    <mergeCell ref="V33:AA33"/>
    <mergeCell ref="V34:AA34"/>
    <mergeCell ref="V35:AA35"/>
    <mergeCell ref="V36:AA36"/>
    <mergeCell ref="V37:AA37"/>
    <mergeCell ref="V38:AA38"/>
    <mergeCell ref="V39:AA39"/>
    <mergeCell ref="V40:AA40"/>
    <mergeCell ref="V41:AA41"/>
    <mergeCell ref="V56:AA56"/>
    <mergeCell ref="T13:AB13"/>
    <mergeCell ref="V14:AA14"/>
    <mergeCell ref="V15:AA15"/>
    <mergeCell ref="V16:AA16"/>
    <mergeCell ref="V17:AA17"/>
    <mergeCell ref="V18:AA18"/>
    <mergeCell ref="V19:AA19"/>
    <mergeCell ref="V20:AA20"/>
    <mergeCell ref="V21:AA21"/>
    <mergeCell ref="V22:AA22"/>
    <mergeCell ref="V23:AA23"/>
    <mergeCell ref="V24:AA24"/>
    <mergeCell ref="V25:AA25"/>
    <mergeCell ref="V26:AA26"/>
    <mergeCell ref="V27:AA27"/>
    <mergeCell ref="T7:AB7"/>
    <mergeCell ref="V55:AA55"/>
    <mergeCell ref="V42:AA42"/>
    <mergeCell ref="V43:AA43"/>
    <mergeCell ref="V44:AA44"/>
    <mergeCell ref="V45:AA45"/>
    <mergeCell ref="V46:AA46"/>
    <mergeCell ref="V47:AA47"/>
    <mergeCell ref="V48:AA48"/>
    <mergeCell ref="V49:AA49"/>
    <mergeCell ref="V50:AA50"/>
    <mergeCell ref="V28:AA28"/>
    <mergeCell ref="M2:P2"/>
    <mergeCell ref="M3:P3"/>
    <mergeCell ref="M4:P4"/>
    <mergeCell ref="M5:P5"/>
    <mergeCell ref="Q2:AB2"/>
    <mergeCell ref="Q3:AB3"/>
    <mergeCell ref="Q4:AB4"/>
    <mergeCell ref="Q5:AB5"/>
  </mergeCells>
  <conditionalFormatting sqref="T13 J50 B46:D49 R6 B52:D56 B50 J27 T7 N57:Q62 J52:L56 J39 B44 J28:L37 S43:S62 B19 B7 I7:J7 I8:I50 AB30 J8:L25 P8:R25 Q28:R37 B38:E40 T8:AB12 B8:G18 S19:S28 T30:V30 B21:G29 AB14:AB28 R52:R63 J40:L47 N40:R47 T14:V27 B32:H35">
    <cfRule type="expression" dxfId="21" priority="34">
      <formula>B6=0</formula>
    </cfRule>
  </conditionalFormatting>
  <conditionalFormatting sqref="T29">
    <cfRule type="expression" dxfId="20" priority="29">
      <formula>T29=0</formula>
    </cfRule>
  </conditionalFormatting>
  <conditionalFormatting sqref="D45:G45">
    <cfRule type="expression" dxfId="19" priority="28">
      <formula>D45=0</formula>
    </cfRule>
  </conditionalFormatting>
  <conditionalFormatting sqref="B45:C45">
    <cfRule type="expression" dxfId="18" priority="27">
      <formula>B45=0</formula>
    </cfRule>
  </conditionalFormatting>
  <conditionalFormatting sqref="B20:G20">
    <cfRule type="expression" dxfId="17" priority="26">
      <formula>B20=0</formula>
    </cfRule>
  </conditionalFormatting>
  <conditionalFormatting sqref="B41:D43">
    <cfRule type="expression" dxfId="16" priority="24">
      <formula>B41=0</formula>
    </cfRule>
  </conditionalFormatting>
  <conditionalFormatting sqref="B36">
    <cfRule type="expression" dxfId="15" priority="23">
      <formula>B36=0</formula>
    </cfRule>
  </conditionalFormatting>
  <conditionalFormatting sqref="B37:H37">
    <cfRule type="expression" dxfId="14" priority="22">
      <formula>B37=0</formula>
    </cfRule>
  </conditionalFormatting>
  <conditionalFormatting sqref="D51:G51">
    <cfRule type="expression" dxfId="13" priority="21">
      <formula>D51=0</formula>
    </cfRule>
  </conditionalFormatting>
  <conditionalFormatting sqref="B51:C51">
    <cfRule type="expression" dxfId="12" priority="20">
      <formula>B51=0</formula>
    </cfRule>
  </conditionalFormatting>
  <conditionalFormatting sqref="R51 J51:L51">
    <cfRule type="expression" dxfId="11" priority="19">
      <formula>J51=0</formula>
    </cfRule>
  </conditionalFormatting>
  <conditionalFormatting sqref="H38:H40">
    <cfRule type="expression" dxfId="10" priority="13">
      <formula>H38=0</formula>
    </cfRule>
  </conditionalFormatting>
  <conditionalFormatting sqref="B58">
    <cfRule type="expression" dxfId="9" priority="9">
      <formula>B58=0</formula>
    </cfRule>
  </conditionalFormatting>
  <conditionalFormatting sqref="Q2:Q5">
    <cfRule type="expression" dxfId="8" priority="10">
      <formula>Q2=0</formula>
    </cfRule>
  </conditionalFormatting>
  <conditionalFormatting sqref="V31">
    <cfRule type="expression" dxfId="7" priority="8">
      <formula>V31=0</formula>
    </cfRule>
  </conditionalFormatting>
  <conditionalFormatting sqref="V32:V56">
    <cfRule type="expression" dxfId="6" priority="7">
      <formula>V32=0</formula>
    </cfRule>
  </conditionalFormatting>
  <conditionalFormatting sqref="AB31:AB56">
    <cfRule type="expression" dxfId="5" priority="6">
      <formula>AB31=0</formula>
    </cfRule>
  </conditionalFormatting>
  <conditionalFormatting sqref="E41:G43 G38:G40">
    <cfRule type="expression" dxfId="4" priority="5">
      <formula>E38=0</formula>
    </cfRule>
  </conditionalFormatting>
  <conditionalFormatting sqref="F38:F40">
    <cfRule type="expression" dxfId="3" priority="4">
      <formula>F38=0</formula>
    </cfRule>
  </conditionalFormatting>
  <conditionalFormatting sqref="E46:G49">
    <cfRule type="expression" dxfId="2" priority="3">
      <formula>E46=0</formula>
    </cfRule>
  </conditionalFormatting>
  <conditionalFormatting sqref="E52:G56">
    <cfRule type="expression" dxfId="1" priority="2">
      <formula>E52=0</formula>
    </cfRule>
  </conditionalFormatting>
  <conditionalFormatting sqref="B31">
    <cfRule type="expression" dxfId="0" priority="1">
      <formula>B31=0</formula>
    </cfRule>
  </conditionalFormatting>
  <pageMargins left="0.23622047244094491" right="0.23622047244094491" top="0.35433070866141736" bottom="0.35433070866141736" header="0" footer="0"/>
  <pageSetup paperSize="9" scale="45" fitToHeight="0" orientation="landscape" r:id="rId1"/>
  <colBreaks count="1" manualBreakCount="1">
    <brk id="20" min="1" max="6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Прайс</vt:lpstr>
      <vt:lpstr>Бланк</vt:lpstr>
      <vt:lpstr>Прайс!Заголовки_для_печати</vt:lpstr>
      <vt:lpstr>Бланк!Область_печати</vt:lpstr>
      <vt:lpstr>Прайс!Область_печати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2018-01-09T07:50:43Z</dcterms:modified>
</cp:coreProperties>
</file>